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tabRatio="1000" activeTab="9"/>
  </bookViews>
  <sheets>
    <sheet name="一般公共预算收入" sheetId="1" r:id="rId1"/>
    <sheet name="一般公共预算支出（功能分类）" sheetId="2" r:id="rId2"/>
    <sheet name="一般公共预算（本级）基本支出决算表" sheetId="29" r:id="rId3"/>
    <sheet name="一般公共预算本级支出决算表（经济分类)" sheetId="26" r:id="rId4"/>
    <sheet name="一般公共预算基本支出决算表（经济分类）" sheetId="22" r:id="rId5"/>
    <sheet name="一般公共预算转移支付收入决算表" sheetId="17" r:id="rId6"/>
    <sheet name="一般公共预算转移支付支出决算表" sheetId="18" r:id="rId7"/>
    <sheet name="一般债务限额余额表" sheetId="12" r:id="rId8"/>
    <sheet name="转移支付支出分地区" sheetId="20" r:id="rId9"/>
    <sheet name="转移支付支出分项目" sheetId="21" r:id="rId10"/>
    <sheet name="基金收" sheetId="7" r:id="rId11"/>
    <sheet name="基金支" sheetId="8" r:id="rId12"/>
    <sheet name="政府性基金本级支出决算表（功能分类）" sheetId="27" r:id="rId13"/>
    <sheet name="社保基金收" sheetId="5" r:id="rId14"/>
    <sheet name="社保基金支" sheetId="6" r:id="rId15"/>
    <sheet name="国有资本经营预算收入决算表" sheetId="3" r:id="rId16"/>
    <sheet name="国有资本经营预算支出决算表" sheetId="4" r:id="rId17"/>
    <sheet name="国有资本经营预算本级支出决算表" sheetId="28" r:id="rId18"/>
    <sheet name="国有资本转移支" sheetId="19" r:id="rId19"/>
    <sheet name="三公经费" sheetId="10" r:id="rId20"/>
    <sheet name="基金转移支付" sheetId="11" r:id="rId21"/>
    <sheet name="专项债务限额余额表" sheetId="16" r:id="rId22"/>
    <sheet name="一般预算本级收入分级表" sheetId="13" r:id="rId23"/>
    <sheet name="一般预算本级支出分级表" sheetId="14" r:id="rId24"/>
    <sheet name="一般公共预算基本支出" sheetId="15" r:id="rId25"/>
  </sheets>
  <definedNames>
    <definedName name="_xlnm._FilterDatabase" localSheetId="0" hidden="1">一般公共预算收入!$A$5:$B$603</definedName>
    <definedName name="_xlnm._FilterDatabase" localSheetId="1" hidden="1">'一般公共预算支出（功能分类）'!$A$4:$B$1326</definedName>
    <definedName name="_xlnm._FilterDatabase" localSheetId="2" hidden="1">'一般公共预算（本级）基本支出决算表'!$A$4:$B$69</definedName>
    <definedName name="_xlnm._FilterDatabase" localSheetId="4" hidden="1">'一般公共预算基本支出决算表（经济分类）'!$A$4:$C$70</definedName>
  </definedNames>
  <calcPr calcId="144525"/>
</workbook>
</file>

<file path=xl/sharedStrings.xml><?xml version="1.0" encoding="utf-8"?>
<sst xmlns="http://schemas.openxmlformats.org/spreadsheetml/2006/main" count="10174" uniqueCount="3225">
  <si>
    <t>2021年度方城县一般公共预算收入决算明细表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</si>
  <si>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</si>
  <si>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</si>
  <si>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</si>
  <si>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</si>
  <si>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</si>
  <si>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</si>
  <si>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</si>
  <si>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</si>
  <si>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</si>
  <si>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</si>
  <si>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</si>
  <si>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</si>
  <si>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</si>
  <si>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</si>
  <si>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</si>
  <si>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</si>
  <si>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</si>
  <si>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</si>
  <si>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</si>
  <si>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</si>
  <si>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</si>
  <si>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</si>
  <si>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</si>
  <si>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</si>
  <si>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</si>
  <si>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</si>
  <si>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</si>
  <si>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</si>
  <si>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</si>
  <si>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</si>
  <si>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</si>
  <si>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</si>
  <si>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</si>
  <si>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</si>
  <si>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</si>
  <si>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</si>
  <si>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</si>
  <si>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</si>
  <si>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</si>
  <si>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</si>
  <si>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</si>
  <si>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</si>
  <si>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</si>
  <si>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</si>
  <si>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</si>
  <si>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</si>
  <si>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</si>
  <si>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</si>
  <si>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</si>
  <si>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</si>
  <si>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</si>
  <si>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</si>
  <si>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</si>
  <si>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</si>
  <si>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</si>
  <si>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</si>
  <si>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</si>
  <si>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</si>
  <si>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</si>
  <si>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</si>
  <si>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</si>
  <si>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</si>
  <si>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</si>
  <si>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</si>
  <si>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</si>
  <si>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</si>
  <si>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</si>
  <si>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</si>
  <si>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</si>
  <si>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</si>
  <si>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</si>
  <si>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</si>
  <si>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</si>
  <si>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</si>
  <si>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</si>
  <si>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</si>
  <si>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</si>
  <si>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</si>
  <si>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</si>
  <si>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</si>
  <si>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</si>
  <si>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</si>
  <si>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</si>
  <si>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</si>
  <si>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</si>
  <si>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</si>
  <si>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</si>
  <si>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</si>
  <si>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</si>
  <si>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</si>
  <si>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</si>
  <si>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</si>
  <si>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</si>
  <si>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</si>
  <si>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</si>
  <si>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</si>
  <si>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</si>
  <si>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</si>
  <si>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</si>
  <si>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</si>
  <si>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</si>
  <si>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</si>
  <si>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</si>
  <si>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</si>
  <si>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</si>
  <si>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</si>
  <si>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</si>
  <si>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</si>
  <si>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</si>
  <si>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</si>
  <si>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</si>
  <si>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</si>
  <si>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</si>
  <si>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</si>
  <si>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</si>
  <si>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</si>
  <si>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</si>
  <si>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</si>
  <si>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</si>
  <si>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</si>
  <si>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</si>
  <si>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</si>
  <si>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</si>
  <si>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</si>
  <si>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</si>
  <si>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</si>
  <si>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</si>
  <si>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</si>
  <si>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</si>
  <si>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</si>
  <si>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</si>
  <si>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</si>
  <si>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</si>
  <si>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</si>
  <si>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</si>
  <si>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</si>
  <si>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</si>
  <si>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</si>
  <si>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</si>
  <si>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</si>
  <si>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</si>
  <si>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</si>
  <si>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</si>
  <si>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</si>
  <si>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</si>
  <si>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</si>
  <si>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</si>
  <si>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</si>
  <si>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</si>
  <si>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</si>
  <si>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</si>
  <si>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</si>
  <si>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</si>
  <si>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</si>
  <si>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</si>
  <si>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</si>
  <si>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</si>
  <si>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</si>
  <si>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</si>
  <si>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</si>
  <si>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</si>
  <si>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</si>
  <si>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</si>
  <si>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</si>
  <si>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</si>
  <si>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</si>
  <si>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</si>
  <si>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</si>
  <si>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</si>
  <si>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</si>
  <si>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</si>
  <si>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</si>
  <si>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</si>
  <si>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</si>
  <si>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</si>
  <si>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</si>
  <si>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</si>
  <si>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</si>
  <si>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</si>
  <si>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</si>
  <si>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</si>
  <si>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</si>
  <si>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</si>
  <si>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</si>
  <si>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</si>
  <si>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</si>
  <si>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</si>
  <si>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</si>
  <si>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</si>
  <si>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</si>
  <si>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</si>
  <si>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</si>
  <si>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</si>
  <si>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</si>
  <si>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</si>
  <si>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</si>
  <si>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</si>
  <si>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</si>
  <si>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</si>
  <si>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</si>
  <si>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</si>
  <si>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</si>
  <si>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</si>
  <si>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</si>
  <si>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</si>
  <si>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</si>
  <si>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</si>
  <si>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</si>
  <si>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</si>
  <si>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</si>
  <si>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</si>
  <si>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</si>
  <si>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</si>
  <si>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</si>
  <si>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</si>
  <si>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</si>
  <si>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</si>
  <si>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</si>
  <si>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</si>
  <si>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</si>
  <si>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</si>
  <si>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</si>
  <si>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</si>
  <si>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</si>
  <si>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</si>
  <si>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</si>
  <si>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</si>
  <si>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</si>
  <si>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</si>
  <si>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</si>
  <si>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</si>
  <si>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</si>
  <si>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</si>
  <si>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</si>
  <si>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</si>
  <si>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</si>
  <si>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</si>
  <si>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</si>
  <si>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</si>
  <si>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</si>
  <si>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</si>
  <si>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</si>
  <si>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</si>
  <si>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</si>
  <si>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</si>
  <si>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</si>
  <si>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</si>
  <si>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</si>
  <si>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</si>
  <si>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</si>
  <si>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</si>
  <si>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</si>
  <si>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</si>
  <si>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</si>
  <si>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</si>
  <si>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</si>
  <si>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</si>
  <si>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</si>
  <si>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</si>
  <si>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</si>
  <si>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</si>
  <si>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</si>
  <si>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</si>
  <si>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</si>
  <si>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</si>
  <si>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</si>
  <si>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</si>
  <si>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</si>
  <si>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</si>
  <si>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</si>
  <si>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</si>
  <si>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</si>
  <si>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</si>
  <si>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</si>
  <si>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</si>
  <si>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</si>
  <si>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</si>
  <si>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</si>
  <si>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</si>
  <si>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</si>
  <si>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</si>
  <si>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</si>
  <si>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</si>
  <si>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</si>
  <si>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</si>
  <si>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</si>
  <si>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</si>
  <si>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</si>
  <si>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</si>
  <si>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</si>
  <si>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</si>
  <si>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</si>
  <si>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</si>
  <si>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</si>
  <si>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</si>
  <si>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</si>
  <si>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</si>
  <si>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</si>
  <si>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</si>
  <si>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</si>
  <si>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</si>
  <si>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</si>
  <si>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</si>
  <si>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</si>
  <si>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</si>
  <si>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</si>
  <si>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</si>
  <si>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</si>
  <si>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</si>
  <si>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</si>
  <si>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</si>
  <si>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</si>
  <si>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</si>
  <si>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</si>
  <si>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</si>
  <si>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</si>
  <si>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</si>
  <si>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</si>
  <si>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</si>
  <si>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</si>
  <si>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</si>
  <si>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</si>
  <si>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</si>
  <si>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</si>
  <si>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</si>
  <si>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</si>
  <si>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</si>
  <si>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</si>
  <si>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</si>
  <si>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</si>
  <si>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</si>
  <si>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</si>
  <si>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</si>
  <si>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</si>
  <si>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</si>
  <si>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</si>
  <si>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</si>
  <si>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</si>
  <si>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</si>
  <si>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</si>
  <si>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</si>
  <si>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</si>
  <si>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</si>
  <si>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</si>
  <si>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</si>
  <si>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</si>
  <si>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</si>
  <si>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</si>
  <si>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</si>
  <si>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</si>
  <si>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</si>
  <si>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</si>
  <si>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</si>
  <si>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</si>
  <si>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</si>
  <si>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</si>
  <si>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</si>
  <si>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</si>
  <si>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</si>
  <si>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</si>
  <si>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</si>
  <si>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</si>
  <si>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</si>
  <si>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</si>
  <si>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</si>
  <si>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</si>
  <si>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</si>
  <si>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</si>
  <si>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</si>
  <si>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</si>
  <si>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</si>
  <si>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</si>
  <si>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</si>
  <si>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</si>
  <si>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</si>
  <si>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</si>
  <si>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</si>
  <si>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</si>
  <si>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</si>
  <si>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</si>
  <si>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</si>
  <si>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</si>
  <si>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</si>
  <si>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</si>
  <si>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</si>
  <si>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</si>
  <si>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</si>
  <si>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</si>
  <si>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</si>
  <si>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</si>
  <si>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</si>
  <si>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</si>
  <si>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</si>
  <si>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</si>
  <si>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</si>
  <si>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</si>
  <si>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</si>
  <si>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</si>
  <si>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</si>
  <si>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</si>
  <si>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</si>
  <si>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</si>
  <si>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</si>
  <si>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</si>
  <si>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</si>
  <si>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</si>
  <si>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</si>
  <si>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</si>
  <si>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</si>
  <si>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</si>
  <si>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</si>
  <si>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</si>
  <si>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</si>
  <si>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</si>
  <si>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</si>
  <si>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</si>
  <si>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</si>
  <si>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</si>
  <si>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</si>
  <si>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</si>
  <si>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</si>
  <si>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</si>
  <si>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</si>
  <si>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</si>
  <si>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</si>
  <si>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</si>
  <si>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</si>
  <si>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</si>
  <si>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</si>
  <si>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</si>
  <si>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</si>
  <si>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</si>
  <si>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</si>
  <si>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</si>
  <si>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</si>
  <si>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</si>
  <si>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</si>
  <si>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</si>
  <si>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</si>
  <si>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</si>
  <si>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</si>
  <si>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</si>
  <si>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</si>
  <si>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</si>
  <si>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</si>
  <si>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</si>
  <si>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</si>
  <si>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</si>
  <si>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</si>
  <si>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</si>
  <si>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</si>
  <si>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</si>
  <si>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</si>
  <si>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</si>
  <si>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</si>
  <si>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</si>
  <si>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</si>
  <si>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</si>
  <si>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</si>
  <si>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</si>
  <si>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</si>
  <si>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</si>
  <si>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</si>
  <si>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</si>
  <si>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</si>
  <si>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</si>
  <si>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</si>
  <si>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</si>
  <si>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</si>
  <si>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</si>
  <si>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</si>
  <si>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</si>
  <si>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</si>
  <si>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</si>
  <si>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</si>
  <si>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</si>
  <si>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</si>
  <si>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</si>
  <si>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</si>
  <si>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</si>
  <si>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</si>
  <si>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</si>
  <si>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</si>
  <si>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</si>
  <si>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</si>
  <si>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</si>
  <si>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</si>
  <si>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</si>
  <si>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</si>
  <si>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</si>
  <si>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</si>
  <si>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</si>
  <si>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</si>
  <si>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</si>
  <si>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</si>
  <si>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</si>
  <si>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</si>
  <si>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</si>
  <si>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</si>
  <si>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</si>
  <si>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</si>
  <si>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</si>
  <si>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</si>
  <si>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</si>
  <si>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</si>
  <si>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</si>
  <si>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</si>
  <si>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</si>
  <si>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</si>
  <si>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</si>
  <si>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</si>
  <si>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</si>
  <si>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</si>
  <si>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</si>
  <si>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</si>
  <si>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</si>
  <si>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</si>
  <si>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</si>
  <si>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</si>
  <si>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</si>
  <si>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</si>
  <si>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</si>
  <si>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</si>
  <si>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</si>
  <si>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</si>
  <si>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</si>
  <si>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</si>
  <si>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</si>
  <si>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</si>
  <si>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</si>
  <si>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</si>
  <si>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</si>
  <si>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</si>
  <si>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</si>
  <si>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</si>
  <si>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</si>
  <si>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</si>
  <si>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</si>
  <si>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</si>
  <si>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</si>
  <si>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</si>
  <si>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</si>
  <si>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</si>
  <si>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</si>
  <si>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</si>
  <si>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</si>
  <si>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</si>
  <si>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</si>
  <si>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</si>
  <si>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</si>
  <si>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</si>
  <si>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</si>
  <si>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</si>
  <si>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</si>
  <si>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</si>
  <si>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</si>
  <si>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</si>
  <si>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</si>
  <si>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</si>
  <si>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</si>
  <si>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</si>
  <si>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</si>
  <si>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</si>
  <si>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</si>
  <si>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</si>
  <si>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</si>
  <si>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</si>
  <si>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</si>
  <si>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</si>
  <si>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</si>
  <si>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</si>
  <si>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</si>
  <si>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</si>
  <si>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</si>
  <si>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</si>
  <si>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</si>
  <si>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</si>
  <si>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</si>
  <si>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</si>
  <si>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</si>
  <si>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</si>
  <si>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</si>
  <si>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</si>
  <si>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</si>
  <si>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</si>
  <si>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</si>
  <si>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</si>
  <si>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</si>
  <si>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</si>
  <si>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</si>
  <si>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</si>
  <si>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</si>
  <si>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</si>
  <si>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</si>
  <si>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</si>
  <si>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</si>
  <si>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</si>
  <si>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</si>
  <si>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</si>
  <si>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</si>
  <si>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</si>
  <si>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</si>
  <si>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</si>
  <si>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</si>
  <si>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</si>
  <si>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</si>
  <si>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</si>
  <si>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</si>
  <si>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</si>
  <si>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</si>
  <si>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</si>
  <si>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</si>
  <si>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</si>
  <si>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</si>
  <si>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</si>
  <si>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</si>
  <si>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</si>
  <si>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</si>
  <si>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</si>
  <si>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</si>
  <si>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</si>
  <si>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</si>
  <si>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</si>
  <si>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</si>
  <si>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</si>
  <si>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</si>
  <si>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</si>
  <si>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</si>
  <si>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</si>
  <si>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</si>
  <si>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</si>
  <si>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</si>
  <si>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</si>
  <si>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</si>
  <si>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</si>
  <si>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</si>
  <si>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</si>
  <si>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</si>
  <si>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</si>
  <si>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</si>
  <si>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</si>
  <si>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</si>
  <si>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</si>
  <si>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</si>
  <si>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</si>
  <si>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</si>
  <si>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</si>
  <si>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</si>
  <si>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</si>
  <si>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</si>
  <si>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</si>
  <si>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</si>
  <si>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</si>
  <si>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</si>
  <si>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</si>
  <si>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</si>
  <si>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</si>
  <si>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</si>
  <si>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</si>
  <si>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2021年度方城县一般公共预算支出决算功能分类明细表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</si>
  <si>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</si>
  <si>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</si>
  <si>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</si>
  <si>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</si>
  <si>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</si>
  <si>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</si>
  <si>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</si>
  <si>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</si>
  <si>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</si>
  <si>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</si>
  <si>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</si>
  <si>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</si>
  <si>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</si>
  <si>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</si>
  <si>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</si>
  <si>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</si>
  <si>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</si>
  <si>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</si>
  <si>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</si>
  <si>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</si>
  <si>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</si>
  <si>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</si>
  <si>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</si>
  <si>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</si>
  <si>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</si>
  <si>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</si>
  <si>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</si>
  <si>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</si>
  <si>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</si>
  <si>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</si>
  <si>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</si>
  <si>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</si>
  <si>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</si>
  <si>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</si>
  <si>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</si>
  <si>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</si>
  <si>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</si>
  <si>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</si>
  <si>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</si>
  <si>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</si>
  <si>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</si>
  <si>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</si>
  <si>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</si>
  <si>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</si>
  <si>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</si>
  <si>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</si>
  <si>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</si>
  <si>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</si>
  <si>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</si>
  <si>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</si>
  <si>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</si>
  <si>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</si>
  <si>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</si>
  <si>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</si>
  <si>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</si>
  <si>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</si>
  <si>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</si>
  <si>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</si>
  <si>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</si>
  <si>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</si>
  <si>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</si>
  <si>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</si>
  <si>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</si>
  <si>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</si>
  <si>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</si>
  <si>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</si>
  <si>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</si>
  <si>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</si>
  <si>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</si>
  <si>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</si>
  <si>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</si>
  <si>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</si>
  <si>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</si>
  <si>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</si>
  <si>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</si>
  <si>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</si>
  <si>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</si>
  <si>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</si>
  <si>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</si>
  <si>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</si>
  <si>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</si>
  <si>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</si>
  <si>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</si>
  <si>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</si>
  <si>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</si>
  <si>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</si>
  <si>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</si>
  <si>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</si>
  <si>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</si>
  <si>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</si>
  <si>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</si>
  <si>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</si>
  <si>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</si>
  <si>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</si>
  <si>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</si>
  <si>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</si>
  <si>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</si>
  <si>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</si>
  <si>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</si>
  <si>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</si>
  <si>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</si>
  <si>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</si>
  <si>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</si>
  <si>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</si>
  <si>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</si>
  <si>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</si>
  <si>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</si>
  <si>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</si>
  <si>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</si>
  <si>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</si>
  <si>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</si>
  <si>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</si>
  <si>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</si>
  <si>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</si>
  <si>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</si>
  <si>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</si>
  <si>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</si>
  <si>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</si>
  <si>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</si>
  <si>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</si>
  <si>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</si>
  <si>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</si>
  <si>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</si>
  <si>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</si>
  <si>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</si>
  <si>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</si>
  <si>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</si>
  <si>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</si>
  <si>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</si>
  <si>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</si>
  <si>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</si>
  <si>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</si>
  <si>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</si>
  <si>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</si>
  <si>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</si>
  <si>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</si>
  <si>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</si>
  <si>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</si>
  <si>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</si>
  <si>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</si>
  <si>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</si>
  <si>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</si>
  <si>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</si>
  <si>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</si>
  <si>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</si>
  <si>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</si>
  <si>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</si>
  <si>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</si>
  <si>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</si>
  <si>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</si>
  <si>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</si>
  <si>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</si>
  <si>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</si>
  <si>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</si>
  <si>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</si>
  <si>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</si>
  <si>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</si>
  <si>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</si>
  <si>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</si>
  <si>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</si>
  <si>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</si>
  <si>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</si>
  <si>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</si>
  <si>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</si>
  <si>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</si>
  <si>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</si>
  <si>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</si>
  <si>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</si>
  <si>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</si>
  <si>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</si>
  <si>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</si>
  <si>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</si>
  <si>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</si>
  <si>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</si>
  <si>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</si>
  <si>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</si>
  <si>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</si>
  <si>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</si>
  <si>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</si>
  <si>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</si>
  <si>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</si>
  <si>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</si>
  <si>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</si>
  <si>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</si>
  <si>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</si>
  <si>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</si>
  <si>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</si>
  <si>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</si>
  <si>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</si>
  <si>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</si>
  <si>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</si>
  <si>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</si>
  <si>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</si>
  <si>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</si>
  <si>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</si>
  <si>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</si>
  <si>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</si>
  <si>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</si>
  <si>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</si>
  <si>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</si>
  <si>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</si>
  <si>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</si>
  <si>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</si>
  <si>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</si>
  <si>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</si>
  <si>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</si>
  <si>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</si>
  <si>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</si>
  <si>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</si>
  <si>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</si>
  <si>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</si>
  <si>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</si>
  <si>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</si>
  <si>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</si>
  <si>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</si>
  <si>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</si>
  <si>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</si>
  <si>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</si>
  <si>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</si>
  <si>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</si>
  <si>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</si>
  <si>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</si>
  <si>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</si>
  <si>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</si>
  <si>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</si>
  <si>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</si>
  <si>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</si>
  <si>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</si>
  <si>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</si>
  <si>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</si>
  <si>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</si>
  <si>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</si>
  <si>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</si>
  <si>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</si>
  <si>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</si>
  <si>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</si>
  <si>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</si>
  <si>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</si>
  <si>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</si>
  <si>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</si>
  <si>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</si>
  <si>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</si>
  <si>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</si>
  <si>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</si>
  <si>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</si>
  <si>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</si>
  <si>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</si>
  <si>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</si>
  <si>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</si>
  <si>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</si>
  <si>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</si>
  <si>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</si>
  <si>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</si>
  <si>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</si>
  <si>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</si>
  <si>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</si>
  <si>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</si>
  <si>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</si>
  <si>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</si>
  <si>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</si>
  <si>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</si>
  <si>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</si>
  <si>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</si>
  <si>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</si>
  <si>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</si>
  <si>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</si>
  <si>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</si>
  <si>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</si>
  <si>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</si>
  <si>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</si>
  <si>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</si>
  <si>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</si>
  <si>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</si>
  <si>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</si>
  <si>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</si>
  <si>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</si>
  <si>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</si>
  <si>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</si>
  <si>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</si>
  <si>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</si>
  <si>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</si>
  <si>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</si>
  <si>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</si>
  <si>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</si>
  <si>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</si>
  <si>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</si>
  <si>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</si>
  <si>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</si>
  <si>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</si>
  <si>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</si>
  <si>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</si>
  <si>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</si>
  <si>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</si>
  <si>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</si>
  <si>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</si>
  <si>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</si>
  <si>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</si>
  <si>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</si>
  <si>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</si>
  <si>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</si>
  <si>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</si>
  <si>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</si>
  <si>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</si>
  <si>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</si>
  <si>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</si>
  <si>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</si>
  <si>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</si>
  <si>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</si>
  <si>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</si>
  <si>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</si>
  <si>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</si>
  <si>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</si>
  <si>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</si>
  <si>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</si>
  <si>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</si>
  <si>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</si>
  <si>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</si>
  <si>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</si>
  <si>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</si>
  <si>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</si>
  <si>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</si>
  <si>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</si>
  <si>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</si>
  <si>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</si>
  <si>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</si>
  <si>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</si>
  <si>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</si>
  <si>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</si>
  <si>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</si>
  <si>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</si>
  <si>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</si>
  <si>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</si>
  <si>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</si>
  <si>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</si>
  <si>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</si>
  <si>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</si>
  <si>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</si>
  <si>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</si>
  <si>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</si>
  <si>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</si>
  <si>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</si>
  <si>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</si>
  <si>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</si>
  <si>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</si>
  <si>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</si>
  <si>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</si>
  <si>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</si>
  <si>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</si>
  <si>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</si>
  <si>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</si>
  <si>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</si>
  <si>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</si>
  <si>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</si>
  <si>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</si>
  <si>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</si>
  <si>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</si>
  <si>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</si>
  <si>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</si>
  <si>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</si>
  <si>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</si>
  <si>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</si>
  <si>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</si>
  <si>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</si>
  <si>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</si>
  <si>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</si>
  <si>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</si>
  <si>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</si>
  <si>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</si>
  <si>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</si>
  <si>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</si>
  <si>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</si>
  <si>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</si>
  <si>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</si>
  <si>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</si>
  <si>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</si>
  <si>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</si>
  <si>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</si>
  <si>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</si>
  <si>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</si>
  <si>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</si>
  <si>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</si>
  <si>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</si>
  <si>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</si>
  <si>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</si>
  <si>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</si>
  <si>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</si>
  <si>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</si>
  <si>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</si>
  <si>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</si>
  <si>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</si>
  <si>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</si>
  <si>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</si>
  <si>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</si>
  <si>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</si>
  <si>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</si>
  <si>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</si>
  <si>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</si>
  <si>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</si>
  <si>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</si>
  <si>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</si>
  <si>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</si>
  <si>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</si>
  <si>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</si>
  <si>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</si>
  <si>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</si>
  <si>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</si>
  <si>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</si>
  <si>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</si>
  <si>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</si>
  <si>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</si>
  <si>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</si>
  <si>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</si>
  <si>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</si>
  <si>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</si>
  <si>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</si>
  <si>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</si>
  <si>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</si>
  <si>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</si>
  <si>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</si>
  <si>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</si>
  <si>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</si>
  <si>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</si>
  <si>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</si>
  <si>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</si>
  <si>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</si>
  <si>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</si>
  <si>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</si>
  <si>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</si>
  <si>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</si>
  <si>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</si>
  <si>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</si>
  <si>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</si>
  <si>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</si>
  <si>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</si>
  <si>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</si>
  <si>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</si>
  <si>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</si>
  <si>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</si>
  <si>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</si>
  <si>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</si>
  <si>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</si>
  <si>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</si>
  <si>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</si>
  <si>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</si>
  <si>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</si>
  <si>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</si>
  <si>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</si>
  <si>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</si>
  <si>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</si>
  <si>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</si>
  <si>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</si>
  <si>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</si>
  <si>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</si>
  <si>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</si>
  <si>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</si>
  <si>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</si>
  <si>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</si>
  <si>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</si>
  <si>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</si>
  <si>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</si>
  <si>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</si>
  <si>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</si>
  <si>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</si>
  <si>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</si>
  <si>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</si>
  <si>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</si>
  <si>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</si>
  <si>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</si>
  <si>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</si>
  <si>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</si>
  <si>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</si>
  <si>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</si>
  <si>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</si>
  <si>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</si>
  <si>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</si>
  <si>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</si>
  <si>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</si>
  <si>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</si>
  <si>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</si>
  <si>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</si>
  <si>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</si>
  <si>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</si>
  <si>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</si>
  <si>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</si>
  <si>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</si>
  <si>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</si>
  <si>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</si>
  <si>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</si>
  <si>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</si>
  <si>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</si>
  <si>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</si>
  <si>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</si>
  <si>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</si>
  <si>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</si>
  <si>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</si>
  <si>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</si>
  <si>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</si>
  <si>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</si>
  <si>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</si>
  <si>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</si>
  <si>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</si>
  <si>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</si>
  <si>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</si>
  <si>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</si>
  <si>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</si>
  <si>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</si>
  <si>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</si>
  <si>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</si>
  <si>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</si>
  <si>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</si>
  <si>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</si>
  <si>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</si>
  <si>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</si>
  <si>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</si>
  <si>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</si>
  <si>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</si>
  <si>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</si>
  <si>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</si>
  <si>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</si>
  <si>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</si>
  <si>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</si>
  <si>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</si>
  <si>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</si>
  <si>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</si>
  <si>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</si>
  <si>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</si>
  <si>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</si>
  <si>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</si>
  <si>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</si>
  <si>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</si>
  <si>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</si>
  <si>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</si>
  <si>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</si>
  <si>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</si>
  <si>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</si>
  <si>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</si>
  <si>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</si>
  <si>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</si>
  <si>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</si>
  <si>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</si>
  <si>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</si>
  <si>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</si>
  <si>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</si>
  <si>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</si>
  <si>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</si>
  <si>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</si>
  <si>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</si>
  <si>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</si>
  <si>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</si>
  <si>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</si>
  <si>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</si>
  <si>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</si>
  <si>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</si>
  <si>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</si>
  <si>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</si>
  <si>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</si>
  <si>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</si>
  <si>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</si>
  <si>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</si>
  <si>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</si>
  <si>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</si>
  <si>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</si>
  <si>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</si>
  <si>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</si>
  <si>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</si>
  <si>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</si>
  <si>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</si>
  <si>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</si>
  <si>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</si>
  <si>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</si>
  <si>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</si>
  <si>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</si>
  <si>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</si>
  <si>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</si>
  <si>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</si>
  <si>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</si>
  <si>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</si>
  <si>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</si>
  <si>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</si>
  <si>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</si>
  <si>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</si>
  <si>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</si>
  <si>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</si>
  <si>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</si>
  <si>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</si>
  <si>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</si>
  <si>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</si>
  <si>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</si>
  <si>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</si>
  <si>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</si>
  <si>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</si>
  <si>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</si>
  <si>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</si>
  <si>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</si>
  <si>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</si>
  <si>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</si>
  <si>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</si>
  <si>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</si>
  <si>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</si>
  <si>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</si>
  <si>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</si>
  <si>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</si>
  <si>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</si>
  <si>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</si>
  <si>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</si>
  <si>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</si>
  <si>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</si>
  <si>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</si>
  <si>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</si>
  <si>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</si>
  <si>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</si>
  <si>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</si>
  <si>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</si>
  <si>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</si>
  <si>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</si>
  <si>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</si>
  <si>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</si>
  <si>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</si>
  <si>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</si>
  <si>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</si>
  <si>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</si>
  <si>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</si>
  <si>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</si>
  <si>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</si>
  <si>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</si>
  <si>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</si>
  <si>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</si>
  <si>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</si>
  <si>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</si>
  <si>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</si>
  <si>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</si>
  <si>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</si>
  <si>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</si>
  <si>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</si>
  <si>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</si>
  <si>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</si>
  <si>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</si>
  <si>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</si>
  <si>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</si>
  <si>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</si>
  <si>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</si>
  <si>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</si>
  <si>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</si>
  <si>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</si>
  <si>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</si>
  <si>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</si>
  <si>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</si>
  <si>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</si>
  <si>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</si>
  <si>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</si>
  <si>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</si>
  <si>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</si>
  <si>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</si>
  <si>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</si>
  <si>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</si>
  <si>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</si>
  <si>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</si>
  <si>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</si>
  <si>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</si>
  <si>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</si>
  <si>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</si>
  <si>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</si>
  <si>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</si>
  <si>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</si>
  <si>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</si>
  <si>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</si>
  <si>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</si>
  <si>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</si>
  <si>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</si>
  <si>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</si>
  <si>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</si>
  <si>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</si>
  <si>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</si>
  <si>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</si>
  <si>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</si>
  <si>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</si>
  <si>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</si>
  <si>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</si>
  <si>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</si>
  <si>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</si>
  <si>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</si>
  <si>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</si>
  <si>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</si>
  <si>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</si>
  <si>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</si>
  <si>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</si>
  <si>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</si>
  <si>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</si>
  <si>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</si>
  <si>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</si>
  <si>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</si>
  <si>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</si>
  <si>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</si>
  <si>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</si>
  <si>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</si>
  <si>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</si>
  <si>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</si>
  <si>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</si>
  <si>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</si>
  <si>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</si>
  <si>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</si>
  <si>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</si>
  <si>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</si>
  <si>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</si>
  <si>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</si>
  <si>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</si>
  <si>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</si>
  <si>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</si>
  <si>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</si>
  <si>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</si>
  <si>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</si>
  <si>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</si>
  <si>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</si>
  <si>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</si>
  <si>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</si>
  <si>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</si>
  <si>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</si>
  <si>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</si>
  <si>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</si>
  <si>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</si>
  <si>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</si>
  <si>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</si>
  <si>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</si>
  <si>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</si>
  <si>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</si>
  <si>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</si>
  <si>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</si>
  <si>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</si>
  <si>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</si>
  <si>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</si>
  <si>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</si>
  <si>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</si>
  <si>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</si>
  <si>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</si>
  <si>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</si>
  <si>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</si>
  <si>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</si>
  <si>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</si>
  <si>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</si>
  <si>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</si>
  <si>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</si>
  <si>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</si>
  <si>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</si>
  <si>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</si>
  <si>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</si>
  <si>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</si>
  <si>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</si>
  <si>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</si>
  <si>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</si>
  <si>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</si>
  <si>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</si>
  <si>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</si>
  <si>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</si>
  <si>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</si>
  <si>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</si>
  <si>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</si>
  <si>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</si>
  <si>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</si>
  <si>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</si>
  <si>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</si>
  <si>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</si>
  <si>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</si>
  <si>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</si>
  <si>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</si>
  <si>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</si>
  <si>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</si>
  <si>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</si>
  <si>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</si>
  <si>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</si>
  <si>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</si>
  <si>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</si>
  <si>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</si>
  <si>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</si>
  <si>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</si>
  <si>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</si>
  <si>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</si>
  <si>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</si>
  <si>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</si>
  <si>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</si>
  <si>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</si>
  <si>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</si>
  <si>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</si>
  <si>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</si>
  <si>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</si>
  <si>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</si>
  <si>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</si>
  <si>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</si>
  <si>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</si>
  <si>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</si>
  <si>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</si>
  <si>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</si>
  <si>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</si>
  <si>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</si>
  <si>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</si>
  <si>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</si>
  <si>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</si>
  <si>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</si>
  <si>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</si>
  <si>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</si>
  <si>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</si>
  <si>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</si>
  <si>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</si>
  <si>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</si>
  <si>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</si>
  <si>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</si>
  <si>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</si>
  <si>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</si>
  <si>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</si>
  <si>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</si>
  <si>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</si>
  <si>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</si>
  <si>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</si>
  <si>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</si>
  <si>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</si>
  <si>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</si>
  <si>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</si>
  <si>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</si>
  <si>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</si>
  <si>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</si>
  <si>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</si>
  <si>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</si>
  <si>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</si>
  <si>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</si>
  <si>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</si>
  <si>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</si>
  <si>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</si>
  <si>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</si>
  <si>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</si>
  <si>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</si>
  <si>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</si>
  <si>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</si>
  <si>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</si>
  <si>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</si>
  <si>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</si>
  <si>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</si>
  <si>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</si>
  <si>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</si>
  <si>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</si>
  <si>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</si>
  <si>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</si>
  <si>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</si>
  <si>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</si>
  <si>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</si>
  <si>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</si>
  <si>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</si>
  <si>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</si>
  <si>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</si>
  <si>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</si>
  <si>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</si>
  <si>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</si>
  <si>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</si>
  <si>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</si>
  <si>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</si>
  <si>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</si>
  <si>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</si>
  <si>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</si>
  <si>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</si>
  <si>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</si>
  <si>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</si>
  <si>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</si>
  <si>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</si>
  <si>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</si>
  <si>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</si>
  <si>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</si>
  <si>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</si>
  <si>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</si>
  <si>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</si>
  <si>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</si>
  <si>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</si>
  <si>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</si>
  <si>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</si>
  <si>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</si>
  <si>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</si>
  <si>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</si>
  <si>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</si>
  <si>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</si>
  <si>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</si>
  <si>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</si>
  <si>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</si>
  <si>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</si>
  <si>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</si>
  <si>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</si>
  <si>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</si>
  <si>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</si>
  <si>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</si>
  <si>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</si>
  <si>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</si>
  <si>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</si>
  <si>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</si>
  <si>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</si>
  <si>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</si>
  <si>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</si>
  <si>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</si>
  <si>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</si>
  <si>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</si>
  <si>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</si>
  <si>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</si>
  <si>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</si>
  <si>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</si>
  <si>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</si>
  <si>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</si>
  <si>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</si>
  <si>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</si>
  <si>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</si>
  <si>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</si>
  <si>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</si>
  <si>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</si>
  <si>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</si>
  <si>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</si>
  <si>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</si>
  <si>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</si>
  <si>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</si>
  <si>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</si>
  <si>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</si>
  <si>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</si>
  <si>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</si>
  <si>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</si>
  <si>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</si>
  <si>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</si>
  <si>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</si>
  <si>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</si>
  <si>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</si>
  <si>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</si>
  <si>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</si>
  <si>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</si>
  <si>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</si>
  <si>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</si>
  <si>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</si>
  <si>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</si>
  <si>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</si>
  <si>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</si>
  <si>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</si>
  <si>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</si>
  <si>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</si>
  <si>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</si>
  <si>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</si>
  <si>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</si>
  <si>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</si>
  <si>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</si>
  <si>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</si>
  <si>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</si>
  <si>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</si>
  <si>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</si>
  <si>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</si>
  <si>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</si>
  <si>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</si>
  <si>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</si>
  <si>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</si>
  <si>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</si>
  <si>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</si>
  <si>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</si>
  <si>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</si>
  <si>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</si>
  <si>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</si>
  <si>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</si>
  <si>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</si>
  <si>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</si>
  <si>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</si>
  <si>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</si>
  <si>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</si>
  <si>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</si>
  <si>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</si>
  <si>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</si>
  <si>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</si>
  <si>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</si>
  <si>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</si>
  <si>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</si>
  <si>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</si>
  <si>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</si>
  <si>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</si>
  <si>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</si>
  <si>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</si>
  <si>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</si>
  <si>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</si>
  <si>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</si>
  <si>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</si>
  <si>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</si>
  <si>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</si>
  <si>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</si>
  <si>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</si>
  <si>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</si>
  <si>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</si>
  <si>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</si>
  <si>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</si>
  <si>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</si>
  <si>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</si>
  <si>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</si>
  <si>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</si>
  <si>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</si>
  <si>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</si>
  <si>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</si>
  <si>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</si>
  <si>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</si>
  <si>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</si>
  <si>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</si>
  <si>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</si>
  <si>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</si>
  <si>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</si>
  <si>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</si>
  <si>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</si>
  <si>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</si>
  <si>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</si>
  <si>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</si>
  <si>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</si>
  <si>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</si>
  <si>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</si>
  <si>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</si>
  <si>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</si>
  <si>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</si>
  <si>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</si>
  <si>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</si>
  <si>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</si>
  <si>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</si>
  <si>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</si>
  <si>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</si>
  <si>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</si>
  <si>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</si>
  <si>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</si>
  <si>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</si>
  <si>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</si>
  <si>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</si>
  <si>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</si>
  <si>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</si>
  <si>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</si>
  <si>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</si>
  <si>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</si>
  <si>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本 年 支 出 合 计</t>
  </si>
  <si>
    <t>2021年方城县一般公共预算（本级）基本支出决算表</t>
  </si>
  <si>
    <t>单位：万元</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</si>
  <si>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</si>
  <si>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</si>
  <si>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</si>
  <si>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</si>
  <si>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</si>
  <si>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</si>
  <si>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</si>
  <si>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</si>
  <si>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</si>
  <si>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</si>
  <si>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</si>
  <si>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</si>
  <si>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</si>
  <si>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</si>
  <si>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</si>
  <si>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</si>
  <si>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</si>
  <si>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</si>
  <si>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</si>
  <si>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</si>
  <si>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</si>
  <si>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</si>
  <si>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</si>
  <si>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</si>
  <si>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</si>
  <si>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</si>
  <si>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</si>
  <si>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</si>
  <si>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</si>
  <si>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</si>
  <si>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</si>
  <si>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</si>
  <si>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</si>
  <si>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</si>
  <si>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</si>
  <si>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</si>
  <si>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</si>
  <si>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</si>
  <si>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</si>
  <si>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</si>
  <si>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</si>
  <si>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</si>
  <si>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</si>
  <si>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</si>
  <si>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</si>
  <si>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</si>
  <si>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</si>
  <si>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</si>
  <si>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</si>
  <si>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</si>
  <si>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</si>
  <si>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</si>
  <si>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</si>
  <si>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</si>
  <si>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</si>
  <si>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</si>
  <si>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</si>
  <si>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2021年方城县一般公共预算本级支出决算经济分类录入表</t>
  </si>
  <si>
    <t>科目编码</t>
  </si>
  <si>
    <t>科目名称</t>
  </si>
  <si>
    <t>一般公共预算支出</t>
  </si>
  <si>
    <t>2021年方城县一般公共预算(基本)支出决算经济分类录入表</t>
  </si>
  <si>
    <t>一般公共预算基本支出</t>
  </si>
  <si>
    <t>2021年度方城县一般公共预算税收返还和转移支付决算表</t>
  </si>
  <si>
    <t xml:space="preserve"> 一、返还性收入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</si>
  <si>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</si>
  <si>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</si>
  <si>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</si>
  <si>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</si>
  <si>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</si>
  <si>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</si>
  <si>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</si>
  <si>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</si>
  <si>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</si>
  <si>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</si>
  <si>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</si>
  <si>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</si>
  <si>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</si>
  <si>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</si>
  <si>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</si>
  <si>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</si>
  <si>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</si>
  <si>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</si>
  <si>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</si>
  <si>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</si>
  <si>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</si>
  <si>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</si>
  <si>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</si>
  <si>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</si>
  <si>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</si>
  <si>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</si>
  <si>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</si>
  <si>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</si>
  <si>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</si>
  <si>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</si>
  <si>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</si>
  <si>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</si>
  <si>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</si>
  <si>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</si>
  <si>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</si>
  <si>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</si>
  <si>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</si>
  <si>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</si>
  <si>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</si>
  <si>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</si>
  <si>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</si>
  <si>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</si>
  <si>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2021年方城县一般公共预算税收返还和转移支付支出决算表</t>
  </si>
  <si>
    <t>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</si>
  <si>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</si>
  <si>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</si>
  <si>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</si>
  <si>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</si>
  <si>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</si>
  <si>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</si>
  <si>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</si>
  <si>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</si>
  <si>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</si>
  <si>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</si>
  <si>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</si>
  <si>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</si>
  <si>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</si>
  <si>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</si>
  <si>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</si>
  <si>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</si>
  <si>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</si>
  <si>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</si>
  <si>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</si>
  <si>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</si>
  <si>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</si>
  <si>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四、上解上级支出</t>
  </si>
  <si>
    <t xml:space="preserve">    体制上解支出</t>
  </si>
  <si>
    <t xml:space="preserve">    专项上解支出</t>
  </si>
  <si>
    <t>2021年度方城县地方政府债务限额和余额情况表（一般债务）</t>
  </si>
  <si>
    <t>项目</t>
  </si>
  <si>
    <t>预算数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</si>
  <si>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</si>
  <si>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</si>
  <si>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</si>
  <si>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</si>
  <si>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</si>
  <si>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</si>
  <si>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</si>
  <si>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2021年县对乡镇一般公共预算税收返还和转移支付决算表（11）</t>
  </si>
  <si>
    <t>市  县</t>
  </si>
  <si>
    <t>合计</t>
  </si>
  <si>
    <t>税收返还</t>
  </si>
  <si>
    <t>一般性转移支付</t>
  </si>
  <si>
    <t>专项转移支付</t>
  </si>
  <si>
    <t>县本级</t>
  </si>
  <si>
    <t>风瑞办事处</t>
  </si>
  <si>
    <t>释之办事处</t>
  </si>
  <si>
    <t>独树镇</t>
  </si>
  <si>
    <t>杨楼镇</t>
  </si>
  <si>
    <t>小史店镇</t>
  </si>
  <si>
    <t>古庄店乡</t>
  </si>
  <si>
    <t>二郎庙乡</t>
  </si>
  <si>
    <t>券桥镇</t>
  </si>
  <si>
    <t>清河乡</t>
  </si>
  <si>
    <t>赵河镇</t>
  </si>
  <si>
    <t>柳河镇</t>
  </si>
  <si>
    <t>广阳镇</t>
  </si>
  <si>
    <t>博望镇</t>
  </si>
  <si>
    <t>拐河镇</t>
  </si>
  <si>
    <t>四里店乡</t>
  </si>
  <si>
    <t>杨集乡</t>
  </si>
  <si>
    <t>袁店乡</t>
  </si>
  <si>
    <t>合  计</t>
  </si>
  <si>
    <t>2021年一般公共预算税收返还和转移支付决算表（分项目）（10）</t>
  </si>
  <si>
    <t>项  目</t>
  </si>
  <si>
    <t>省市对我县税收返还和转移支付</t>
  </si>
  <si>
    <t>县对乡镇税收返还和转移支付</t>
  </si>
  <si>
    <t>返还性收入</t>
  </si>
  <si>
    <t>所得税基数返还收入</t>
  </si>
  <si>
    <t>成品油税费改革税收返还收入</t>
  </si>
  <si>
    <t>增值税税收返还收入</t>
  </si>
  <si>
    <t>消费税税收返还收入</t>
  </si>
  <si>
    <t>增值税“五五分享”税收返还收入</t>
  </si>
  <si>
    <t>一般性转移支付收入</t>
  </si>
  <si>
    <t>均衡性转移支付收入</t>
  </si>
  <si>
    <t>县级基本财力保障机制奖补资金收入</t>
  </si>
  <si>
    <t>结算补助收入</t>
  </si>
  <si>
    <t>资源枯竭型城市转移支付收入</t>
  </si>
  <si>
    <t>成品油税费改革转移支付收入</t>
  </si>
  <si>
    <t>基层公检法司转移支付收入</t>
  </si>
  <si>
    <t>义务教育等转移支付收入</t>
  </si>
  <si>
    <t xml:space="preserve">    其中：学生营养改善计划</t>
  </si>
  <si>
    <t xml:space="preserve">          特岗教师计划</t>
  </si>
  <si>
    <t xml:space="preserve">          义务教育保障机制</t>
  </si>
  <si>
    <t xml:space="preserve">          薄弱学校改造计划</t>
  </si>
  <si>
    <t>农村综合改革转移支付收入</t>
  </si>
  <si>
    <t>产粮（油）大县奖励资金收入</t>
  </si>
  <si>
    <t>重点生态功能区转移支付收入</t>
  </si>
  <si>
    <t>固定数额补助收入</t>
  </si>
  <si>
    <t>革命老区转移支付收入</t>
  </si>
  <si>
    <t>民族地区转移支付收入</t>
  </si>
  <si>
    <t>贫困地区转移支付收入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</si>
  <si>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</si>
  <si>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</si>
  <si>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</si>
  <si>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</si>
  <si>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</si>
  <si>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</si>
  <si>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</si>
  <si>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农林水共同财政事权转移支付收入</t>
  </si>
  <si>
    <t>交通运输共同财政事权转移支付收入</t>
  </si>
  <si>
    <t>住房保障共同财政事权转移支付收入</t>
  </si>
  <si>
    <t>灾害防治及应急管理共同财政事权转移支付收入</t>
  </si>
  <si>
    <t>其他共同财政事权转移支付收入</t>
  </si>
  <si>
    <t>其他一般性转移支付收入</t>
  </si>
  <si>
    <t>一般公共服务类</t>
  </si>
  <si>
    <t xml:space="preserve">    统计信息事务</t>
  </si>
  <si>
    <t xml:space="preserve">    审计事务</t>
  </si>
  <si>
    <t xml:space="preserve">    财政事业改革发展资金</t>
  </si>
  <si>
    <t xml:space="preserve">    大学生服务基层补助资金</t>
  </si>
  <si>
    <t xml:space="preserve">    机构编制管理资金</t>
  </si>
  <si>
    <t xml:space="preserve">    平安河南建设资金</t>
  </si>
  <si>
    <t xml:space="preserve">    民族事务</t>
  </si>
  <si>
    <t xml:space="preserve">    宣传事务</t>
  </si>
  <si>
    <t xml:space="preserve">    法律援助资金</t>
  </si>
  <si>
    <t xml:space="preserve">    市场监督管理事务</t>
  </si>
  <si>
    <t xml:space="preserve">    其他一般公共服务资金</t>
  </si>
  <si>
    <t>国防类</t>
  </si>
  <si>
    <t>公共安全类</t>
  </si>
  <si>
    <t>教育类</t>
  </si>
  <si>
    <t xml:space="preserve">    普通教育</t>
  </si>
  <si>
    <t xml:space="preserve">    职业教育</t>
  </si>
  <si>
    <t xml:space="preserve">    学生资助资金</t>
  </si>
  <si>
    <t xml:space="preserve">    高等教育发展资金</t>
  </si>
  <si>
    <t xml:space="preserve">    民办教育发展资金</t>
  </si>
  <si>
    <t xml:space="preserve">    培训教育资金</t>
  </si>
  <si>
    <t xml:space="preserve">    其他教育发展资金</t>
  </si>
  <si>
    <t>科学技术类</t>
  </si>
  <si>
    <t xml:space="preserve">    基础研究</t>
  </si>
  <si>
    <t xml:space="preserve">    科技条件与服务资金</t>
  </si>
  <si>
    <t xml:space="preserve">    公益性科研项目资金</t>
  </si>
  <si>
    <t xml:space="preserve">    应用研究</t>
  </si>
  <si>
    <t xml:space="preserve">    技术研究与开发</t>
  </si>
  <si>
    <t xml:space="preserve">    市场导向类科研项目资金</t>
  </si>
  <si>
    <t xml:space="preserve">    科学技术普及 </t>
  </si>
  <si>
    <t xml:space="preserve">    知识产权发展资金</t>
  </si>
  <si>
    <t xml:space="preserve">    重大科技项目资金</t>
  </si>
  <si>
    <t xml:space="preserve">    其他科学技术资金</t>
  </si>
  <si>
    <t>文化旅游体育与传媒类</t>
  </si>
  <si>
    <t xml:space="preserve">    公共文化服务资金</t>
  </si>
  <si>
    <t xml:space="preserve">    文化和旅游</t>
  </si>
  <si>
    <t xml:space="preserve">    新闻出版广电发展资金</t>
  </si>
  <si>
    <t xml:space="preserve">    文物</t>
  </si>
  <si>
    <t xml:space="preserve">    非物质文化遗产保护资金</t>
  </si>
  <si>
    <t xml:space="preserve">    广播电视</t>
  </si>
  <si>
    <t xml:space="preserve">    宣传文化发展资金</t>
  </si>
  <si>
    <t xml:space="preserve">    其他文化体育与传媒资金</t>
  </si>
  <si>
    <t>社会保障和就业类</t>
  </si>
  <si>
    <t xml:space="preserve">    残疾人事业</t>
  </si>
  <si>
    <t xml:space="preserve">    社会救助资金</t>
  </si>
  <si>
    <t xml:space="preserve">    抚恤</t>
  </si>
  <si>
    <t xml:space="preserve">    就业补助</t>
  </si>
  <si>
    <t xml:space="preserve">    退役安置</t>
  </si>
  <si>
    <t xml:space="preserve">    社会福利</t>
  </si>
  <si>
    <t xml:space="preserve">    临时救助</t>
  </si>
  <si>
    <t xml:space="preserve">    优抚补助资金</t>
  </si>
  <si>
    <t xml:space="preserve">    其他社会保障和就业资金</t>
  </si>
  <si>
    <t>卫生健康类</t>
  </si>
  <si>
    <t xml:space="preserve">    公共卫生</t>
  </si>
  <si>
    <t xml:space="preserve">    计划生育事务</t>
  </si>
  <si>
    <t xml:space="preserve">    基层医疗卫生机构</t>
  </si>
  <si>
    <t xml:space="preserve">    支持中医发展资金</t>
  </si>
  <si>
    <t xml:space="preserve">    食品药品安全监管资金</t>
  </si>
  <si>
    <t xml:space="preserve">    其他医疗卫生支出</t>
  </si>
  <si>
    <t>节能环保类</t>
  </si>
  <si>
    <t xml:space="preserve">    节能减排资金</t>
  </si>
  <si>
    <t xml:space="preserve">    污染防治资金</t>
  </si>
  <si>
    <t xml:space="preserve">    自然生态保护</t>
  </si>
  <si>
    <t xml:space="preserve">    其他节能环保资金</t>
  </si>
  <si>
    <t>城乡社区类</t>
  </si>
  <si>
    <t xml:space="preserve">    城乡社区公共设施建设补助资金</t>
  </si>
  <si>
    <t xml:space="preserve">    土地整治治理资金</t>
  </si>
  <si>
    <t xml:space="preserve">    其他城乡社区事务支出</t>
  </si>
  <si>
    <t>农林水类</t>
  </si>
  <si>
    <t xml:space="preserve">    农业</t>
  </si>
  <si>
    <t xml:space="preserve">    林业和草原</t>
  </si>
  <si>
    <t xml:space="preserve">    水利</t>
  </si>
  <si>
    <t xml:space="preserve">    扶贫</t>
  </si>
  <si>
    <t xml:space="preserve">    农村综合改革</t>
  </si>
  <si>
    <t xml:space="preserve">    普惠金融发展支出</t>
  </si>
  <si>
    <t xml:space="preserve">    其他农林水发展资金</t>
  </si>
  <si>
    <t>交通运输类</t>
  </si>
  <si>
    <t xml:space="preserve">    公路水路运输</t>
  </si>
  <si>
    <t xml:space="preserve">    车辆购置税收入补助资金</t>
  </si>
  <si>
    <t xml:space="preserve">    内河航运和场站发展补助资金</t>
  </si>
  <si>
    <t xml:space="preserve">    取消政府还贷二级公路收费补助资金</t>
  </si>
  <si>
    <t xml:space="preserve">    干线公路建设养护补助资金</t>
  </si>
  <si>
    <t xml:space="preserve">    农村公路建设养护补助资金</t>
  </si>
  <si>
    <t xml:space="preserve">    其他交通运输发展资金</t>
  </si>
  <si>
    <t>资源勘探信息类</t>
  </si>
  <si>
    <t xml:space="preserve">    支持中小企业发展和管理支出</t>
  </si>
  <si>
    <t xml:space="preserve">    安全生产监管资金</t>
  </si>
  <si>
    <t xml:space="preserve">    其他资源勘探信息资金</t>
  </si>
  <si>
    <t>商业服务业类</t>
  </si>
  <si>
    <t xml:space="preserve">    服务业发展资金</t>
  </si>
  <si>
    <t xml:space="preserve">    商业流通事务</t>
  </si>
  <si>
    <t xml:space="preserve">    涉外发展服务支出</t>
  </si>
  <si>
    <t xml:space="preserve">    招商引资资金</t>
  </si>
  <si>
    <t xml:space="preserve">    商贸流通体系建设资金</t>
  </si>
  <si>
    <t xml:space="preserve">    自贸区发展专项资金</t>
  </si>
  <si>
    <t xml:space="preserve">    其他商业服务业发展资金</t>
  </si>
  <si>
    <t>住房保障类</t>
  </si>
  <si>
    <t xml:space="preserve">    保障性安居工程资金</t>
  </si>
  <si>
    <t xml:space="preserve">    住房改革支出</t>
  </si>
  <si>
    <t>金融发展类</t>
  </si>
  <si>
    <t xml:space="preserve">    支持金融业发展资金</t>
  </si>
  <si>
    <t>国土气象等类</t>
  </si>
  <si>
    <t xml:space="preserve">    国土资源事业发展资金</t>
  </si>
  <si>
    <t xml:space="preserve">    测绘资金</t>
  </si>
  <si>
    <t xml:space="preserve">    其他国土气象资金</t>
  </si>
  <si>
    <t>粮油物资管理事务类</t>
  </si>
  <si>
    <t xml:space="preserve">    危仓老库维修资金</t>
  </si>
  <si>
    <t xml:space="preserve">    其他粮油物资储备资金</t>
  </si>
  <si>
    <t xml:space="preserve">    应急管理事务</t>
  </si>
  <si>
    <t xml:space="preserve">    其他灾害防治及应急管理支出</t>
  </si>
  <si>
    <t>其他资金类</t>
  </si>
  <si>
    <t xml:space="preserve">    省级统筹基建资金</t>
  </si>
  <si>
    <t xml:space="preserve">    其他资金</t>
  </si>
  <si>
    <t>说明：中央补助均衡性转移支付、县级基本财力保障机制奖补资金，我县统筹后统一通过县对乡镇体制及结算补助安排下达。</t>
  </si>
  <si>
    <t>2021年度方城县政府性基金收入决算总表</t>
  </si>
  <si>
    <t>调整预算数</t>
  </si>
  <si>
    <t>政府性基金收入</t>
  </si>
  <si>
    <t>专项债务对应项目专项收入</t>
  </si>
  <si>
    <t>上级补助收入</t>
  </si>
  <si>
    <t xml:space="preserve">  政府性基金转移支付收入</t>
  </si>
  <si>
    <t>待偿债置换专项债券上年结余</t>
  </si>
  <si>
    <t>上年结余</t>
  </si>
  <si>
    <t>调入资金</t>
  </si>
  <si>
    <t>债务(转贷)收入</t>
  </si>
  <si>
    <t>省补助计划单列市收入</t>
  </si>
  <si>
    <t>收 入 总 计</t>
  </si>
  <si>
    <t>2021年度方城县政府性基金支出表</t>
  </si>
  <si>
    <t>支出数</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</si>
  <si>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</si>
  <si>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</si>
  <si>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</si>
  <si>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</si>
  <si>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</si>
  <si>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</si>
  <si>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</si>
  <si>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</si>
  <si>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</si>
  <si>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</si>
  <si>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</si>
  <si>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</si>
  <si>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</si>
  <si>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</si>
  <si>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</si>
  <si>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</si>
  <si>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</si>
  <si>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</si>
  <si>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</si>
  <si>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</si>
  <si>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</si>
  <si>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</si>
  <si>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</si>
  <si>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</si>
  <si>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</si>
  <si>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</si>
  <si>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</si>
  <si>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</si>
  <si>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</si>
  <si>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</si>
  <si>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</si>
  <si>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</si>
  <si>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</si>
  <si>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</si>
  <si>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</si>
  <si>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</si>
  <si>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</si>
  <si>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</si>
  <si>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</si>
  <si>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</si>
  <si>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</si>
  <si>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</si>
  <si>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</si>
  <si>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</si>
  <si>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</si>
  <si>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</si>
  <si>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</si>
  <si>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</si>
  <si>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</si>
  <si>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</si>
  <si>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</si>
  <si>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</si>
  <si>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</si>
  <si>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</si>
  <si>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</si>
  <si>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</si>
  <si>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</si>
  <si>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</si>
  <si>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</si>
  <si>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</si>
  <si>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</si>
  <si>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</si>
  <si>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</si>
  <si>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</si>
  <si>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</si>
  <si>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</si>
  <si>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</si>
  <si>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</si>
  <si>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</si>
  <si>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</si>
  <si>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</si>
  <si>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</si>
  <si>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</si>
  <si>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</si>
  <si>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</si>
  <si>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</si>
  <si>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</si>
  <si>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</si>
  <si>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</si>
  <si>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</si>
  <si>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</si>
  <si>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</si>
  <si>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</si>
  <si>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</si>
  <si>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</si>
  <si>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</si>
  <si>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</si>
  <si>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</si>
  <si>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</si>
  <si>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</si>
  <si>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</si>
  <si>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</si>
  <si>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</si>
  <si>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</si>
  <si>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</si>
  <si>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</si>
  <si>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</si>
  <si>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</si>
  <si>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</si>
  <si>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</si>
  <si>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</si>
  <si>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</si>
  <si>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</si>
  <si>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</si>
  <si>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</si>
  <si>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</si>
  <si>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</si>
  <si>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</si>
  <si>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</si>
  <si>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</si>
  <si>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</si>
  <si>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</si>
  <si>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</si>
  <si>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</si>
  <si>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</si>
  <si>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</si>
  <si>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</si>
  <si>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</si>
  <si>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</si>
  <si>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</si>
  <si>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</si>
  <si>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</si>
  <si>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</si>
  <si>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</si>
  <si>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</si>
  <si>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</si>
  <si>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</si>
  <si>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</si>
  <si>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</si>
  <si>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</si>
  <si>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</si>
  <si>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</si>
  <si>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</si>
  <si>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</si>
  <si>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</si>
  <si>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</si>
  <si>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</si>
  <si>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</si>
  <si>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</si>
  <si>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</si>
  <si>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</si>
  <si>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</si>
  <si>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</si>
  <si>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</si>
  <si>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</si>
  <si>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</si>
  <si>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</si>
  <si>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</si>
  <si>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</si>
  <si>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</si>
  <si>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</si>
  <si>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</si>
  <si>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</si>
  <si>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</si>
  <si>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</si>
  <si>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</si>
  <si>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</si>
  <si>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</si>
  <si>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</si>
  <si>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</si>
  <si>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</si>
  <si>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</si>
  <si>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</si>
  <si>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</si>
  <si>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</si>
  <si>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</si>
  <si>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</si>
  <si>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</si>
  <si>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</si>
  <si>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</si>
  <si>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</si>
  <si>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</si>
  <si>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</si>
  <si>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</si>
  <si>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</si>
  <si>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</si>
  <si>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</si>
  <si>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</si>
  <si>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</si>
  <si>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</si>
  <si>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</si>
  <si>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</si>
  <si>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</si>
  <si>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</si>
  <si>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</si>
  <si>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</si>
  <si>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</si>
  <si>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</si>
  <si>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</si>
  <si>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</si>
  <si>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</si>
  <si>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</si>
  <si>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</si>
  <si>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</si>
  <si>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</si>
  <si>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</si>
  <si>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</si>
  <si>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</si>
  <si>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</si>
  <si>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</si>
  <si>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</si>
  <si>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</si>
  <si>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</si>
  <si>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</si>
  <si>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</si>
  <si>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</si>
  <si>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</si>
  <si>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</si>
  <si>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</si>
  <si>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2021年度方城县政府性基金本级支出表</t>
  </si>
  <si>
    <t>2021年度方城县社会保险基金收入情况表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</si>
  <si>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</si>
  <si>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</si>
  <si>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</si>
  <si>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</si>
  <si>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</si>
  <si>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</si>
  <si>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</si>
  <si>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</si>
  <si>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</si>
  <si>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</si>
  <si>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</si>
  <si>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</si>
  <si>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</si>
  <si>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</si>
  <si>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</si>
  <si>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2021年度方城县社会保险基金支出情况表</t>
  </si>
  <si>
    <t>二、支出</t>
  </si>
  <si>
    <t xml:space="preserve">  其中：社会保险待遇支出</t>
  </si>
  <si>
    <t xml:space="preserve">        其他支出</t>
  </si>
  <si>
    <t xml:space="preserve">        转移支出</t>
  </si>
  <si>
    <t>2021年度方城县国有资本经营预算收入决算表</t>
  </si>
  <si>
    <t>年初预算数</t>
  </si>
  <si>
    <t>利润收入</t>
  </si>
  <si>
    <t>股利、股息收入</t>
  </si>
  <si>
    <t>产权转让收入</t>
  </si>
  <si>
    <t>清算收入</t>
  </si>
  <si>
    <t>其他国有资本经营预算收入</t>
  </si>
  <si>
    <t>收  入  总  计</t>
  </si>
  <si>
    <t>2021年度方城县国有资本经营预算支出决算表</t>
  </si>
  <si>
    <t>解决历史遗留问题及改革成本支出</t>
  </si>
  <si>
    <t>国有企业资本金注入</t>
  </si>
  <si>
    <t>国有企业政策性补贴</t>
  </si>
  <si>
    <t>金融国有资本经营预算支出</t>
  </si>
  <si>
    <t>其他国有资本经营预算支出</t>
  </si>
  <si>
    <t>调出资金</t>
  </si>
  <si>
    <t>年终结余</t>
  </si>
  <si>
    <t/>
  </si>
  <si>
    <t>支  出  总  计</t>
  </si>
  <si>
    <t>2021年方城县国有资本经营预算支出决算表（本级）</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</si>
  <si>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</si>
  <si>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</si>
  <si>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</si>
  <si>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</si>
  <si>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</si>
  <si>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</si>
  <si>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</si>
  <si>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</si>
  <si>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</si>
  <si>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</si>
  <si>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</si>
  <si>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</si>
  <si>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</si>
  <si>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</si>
  <si>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</si>
  <si>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</si>
  <si>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</si>
  <si>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</si>
  <si>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</si>
  <si>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</si>
  <si>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</si>
  <si>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</si>
  <si>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</si>
  <si>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</si>
  <si>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</si>
  <si>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</si>
  <si>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</si>
  <si>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2021年国有资本经营预算转移支付表</t>
  </si>
  <si>
    <t xml:space="preserve">  “三供一业”移交补助支出</t>
  </si>
  <si>
    <t xml:space="preserve">   国有企业办职教幼教补助支出</t>
  </si>
  <si>
    <t xml:space="preserve">   国有企业办公共服务机构移交支出</t>
  </si>
  <si>
    <t xml:space="preserve">   国有企业退休人员社会化管理补助支出</t>
  </si>
  <si>
    <t xml:space="preserve">   国有企业改革成本支出</t>
  </si>
  <si>
    <t xml:space="preserve">   国有经济结构调整支出</t>
  </si>
  <si>
    <t xml:space="preserve">   公益性设施投资支出</t>
  </si>
  <si>
    <t xml:space="preserve">   前瞻性战略产业发展支出</t>
  </si>
  <si>
    <t xml:space="preserve">   生态环境保护支出</t>
  </si>
  <si>
    <t xml:space="preserve">   支持科技进步支出</t>
  </si>
  <si>
    <t xml:space="preserve">   保障国家经济安全支出</t>
  </si>
  <si>
    <t xml:space="preserve">   对外投资合作支出</t>
  </si>
  <si>
    <t xml:space="preserve">   其他国有资本经营预算支出</t>
  </si>
  <si>
    <t>一般公共预算三公经费公开表</t>
  </si>
  <si>
    <t>三公经费项目</t>
  </si>
  <si>
    <t>2021年完成数据</t>
  </si>
  <si>
    <t>公务车购置</t>
  </si>
  <si>
    <t>公务车维护</t>
  </si>
  <si>
    <t>因公出国</t>
  </si>
  <si>
    <t>公务接待</t>
  </si>
  <si>
    <t>备注：“三公”经费包括因公出国（境）费、公务用车购置及运行费和公务接待费。（1）因公出国（境）费，指单位工作人</t>
  </si>
  <si>
    <t>员公务出国（境）的住宿费、差旅费、伙食补助费、杂费、培训费等支出。（2）公务用车购置及运行费，指单位公务用车购</t>
  </si>
  <si>
    <t>置费及租用费、燃料费、维修费、过路过桥费、保险费、安全奖励费用等支出。（3）公务接待费，指单位按规定开支的各类</t>
  </si>
  <si>
    <t>公务接待支出。本表按照国务院“约法三章”有关要求统计。</t>
  </si>
  <si>
    <t>2021年度方城县政府性基金转移支付情况表</t>
  </si>
  <si>
    <t>收入项目</t>
  </si>
  <si>
    <t>本年收入</t>
  </si>
  <si>
    <t>支出项目</t>
  </si>
  <si>
    <t>本年支出</t>
  </si>
  <si>
    <t>上解上级支出</t>
  </si>
  <si>
    <t>债务还本支出</t>
  </si>
  <si>
    <t>计划单列市上解省支出</t>
  </si>
  <si>
    <t>结余项目</t>
  </si>
  <si>
    <t>待偿债置换专项债券结余</t>
  </si>
  <si>
    <t>国家电影事业发展专项资金收入</t>
  </si>
  <si>
    <t>国家电影事业发展专项资金安排的支出</t>
  </si>
  <si>
    <t>国家电影事业发展专项资金</t>
  </si>
  <si>
    <t xml:space="preserve">    资助少数民族电影译制</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</si>
  <si>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</si>
  <si>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</si>
  <si>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</si>
  <si>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</si>
  <si>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</si>
  <si>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</si>
  <si>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</si>
  <si>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</si>
  <si>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</si>
  <si>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其他小型水库移民扶助基金支出</t>
  </si>
  <si>
    <t>小型水库移民扶助基金及对应专项债务收入安排的支出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</si>
  <si>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</si>
  <si>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</si>
  <si>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</si>
  <si>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</si>
  <si>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</si>
  <si>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</si>
  <si>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</si>
  <si>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国有土地使用权出让收入</t>
  </si>
  <si>
    <t>国有土地使用权出让相关支出</t>
  </si>
  <si>
    <t>国有土地使用权出让</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</si>
  <si>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</si>
  <si>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</si>
  <si>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</si>
  <si>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</si>
  <si>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</si>
  <si>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国有土地使用权出让债务付息支出</t>
  </si>
  <si>
    <t xml:space="preserve">  棚户区改造专项债券收入安排的支出</t>
  </si>
  <si>
    <t xml:space="preserve">    其他棚户区改造专项债券收入安排的支出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</si>
  <si>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</si>
  <si>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</si>
  <si>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</si>
  <si>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</si>
  <si>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</si>
  <si>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</si>
  <si>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</si>
  <si>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</si>
  <si>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</si>
  <si>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</si>
  <si>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</si>
  <si>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</si>
  <si>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</si>
  <si>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</si>
  <si>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</si>
  <si>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</si>
  <si>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</si>
  <si>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</si>
  <si>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</si>
  <si>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</si>
  <si>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</si>
  <si>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</si>
  <si>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</si>
  <si>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</si>
  <si>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</si>
  <si>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</si>
  <si>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</si>
  <si>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</si>
  <si>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</si>
  <si>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</si>
  <si>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</si>
  <si>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</si>
  <si>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</si>
  <si>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地方大中型水库库区基金收入</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</si>
  <si>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</si>
  <si>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</si>
  <si>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</si>
  <si>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</si>
  <si>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</si>
  <si>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</si>
  <si>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</si>
  <si>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</si>
  <si>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</si>
  <si>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</si>
  <si>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</si>
  <si>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</si>
  <si>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</si>
  <si>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</si>
  <si>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</si>
  <si>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</si>
  <si>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</si>
  <si>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</si>
  <si>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</si>
  <si>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</si>
  <si>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</si>
  <si>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</si>
  <si>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海南省高等级公路车辆通行附加费债务付息支出</t>
  </si>
  <si>
    <t xml:space="preserve">  海南省高等级公路车辆通行附加费债务发行费用支出</t>
  </si>
  <si>
    <t>车辆通行费相关收入</t>
  </si>
  <si>
    <t>车辆通行费相关支出</t>
  </si>
  <si>
    <t>车辆通行费</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</si>
  <si>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</si>
  <si>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</si>
  <si>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</si>
  <si>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</si>
  <si>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</si>
  <si>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</si>
  <si>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港口建设费债务付息支出</t>
  </si>
  <si>
    <t xml:space="preserve">  港口建设费债务发行费用支出</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</si>
  <si>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</si>
  <si>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</si>
  <si>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</si>
  <si>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</si>
  <si>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</si>
  <si>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</si>
  <si>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</si>
  <si>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</si>
  <si>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</si>
  <si>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</si>
  <si>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</si>
  <si>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</si>
  <si>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</si>
  <si>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</si>
  <si>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</si>
  <si>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</si>
  <si>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</si>
  <si>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</si>
  <si>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</si>
  <si>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</si>
  <si>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</si>
  <si>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</si>
  <si>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</si>
  <si>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</si>
  <si>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</si>
  <si>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地方农网还贷资金收入</t>
  </si>
  <si>
    <t xml:space="preserve">  地方农网还贷资金支出</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</si>
  <si>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</si>
  <si>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</si>
  <si>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</si>
  <si>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</si>
  <si>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</si>
  <si>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</si>
  <si>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</si>
  <si>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</si>
  <si>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</si>
  <si>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</si>
  <si>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</si>
  <si>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</si>
  <si>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</si>
  <si>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</si>
  <si>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</si>
  <si>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</si>
  <si>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</si>
  <si>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</si>
  <si>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</si>
  <si>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</si>
  <si>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</si>
  <si>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</si>
  <si>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</si>
  <si>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</si>
  <si>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</si>
  <si>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</si>
  <si>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彩票公益金收入</t>
  </si>
  <si>
    <t>彩票公益金相关支出</t>
  </si>
  <si>
    <t>彩票公益金</t>
  </si>
  <si>
    <t xml:space="preserve">  福利彩票公益金收入</t>
  </si>
  <si>
    <t xml:space="preserve">  体育彩票公益金收入</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</si>
  <si>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</si>
  <si>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</si>
  <si>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</si>
  <si>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</si>
  <si>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</si>
  <si>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其他政府性基金债务付息支出</t>
  </si>
  <si>
    <t xml:space="preserve">  其他政府性基金债务发行费用支出</t>
  </si>
  <si>
    <t>抗疫特别国债收入</t>
  </si>
  <si>
    <t>抗疫特别国债结余</t>
  </si>
  <si>
    <t>收 入 合 计</t>
  </si>
  <si>
    <t>支 出 合 计</t>
  </si>
  <si>
    <t>结 余 合 计</t>
  </si>
  <si>
    <t>2021年度方城县地方政府债务限额和余额情况表（专项债务）</t>
  </si>
  <si>
    <t>2021年度方城县一般公共预算本级收入决算分级表</t>
  </si>
  <si>
    <t>其中: 
地级直属乡镇</t>
  </si>
  <si>
    <t>县级</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</si>
  <si>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</si>
  <si>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</si>
  <si>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</si>
  <si>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</si>
  <si>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</si>
  <si>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</si>
  <si>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</si>
  <si>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</si>
  <si>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</si>
  <si>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</si>
  <si>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</si>
  <si>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</si>
  <si>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</si>
  <si>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</si>
  <si>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</si>
  <si>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</si>
  <si>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</si>
  <si>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</si>
  <si>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</si>
  <si>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</si>
  <si>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</si>
  <si>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</si>
  <si>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2021年度方城县一般公共预算本级支出决算分级表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</si>
  <si>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</si>
  <si>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</si>
  <si>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</si>
  <si>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</si>
  <si>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</si>
  <si>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</si>
  <si>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</si>
  <si>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</si>
  <si>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</si>
  <si>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</si>
  <si>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</si>
  <si>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</si>
  <si>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</si>
  <si>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</si>
  <si>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</si>
  <si>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</si>
  <si>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</si>
  <si>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</si>
  <si>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</si>
  <si>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</si>
  <si>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</si>
  <si>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</si>
  <si>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</si>
  <si>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</si>
  <si>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</si>
  <si>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一般公共预算财政拨款基本支出决算明细表</t>
  </si>
  <si>
    <t>编制单位：南阳市方城县</t>
  </si>
  <si>
    <t>2021年度</t>
  </si>
  <si>
    <t>金额单位：元</t>
  </si>
  <si>
    <t>工资福利支出</t>
  </si>
  <si>
    <t>商品和服务支出</t>
  </si>
  <si>
    <t>资本性支出（基本建设）</t>
  </si>
  <si>
    <t>资本性支出</t>
  </si>
  <si>
    <t>对企业补助（基本建设）</t>
  </si>
  <si>
    <t>支出功能分类科目编码</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</si>
  <si>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</si>
  <si>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</si>
  <si>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</si>
  <si>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</si>
  <si>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</si>
  <si>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</si>
  <si>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</si>
  <si>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</si>
  <si>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</si>
  <si>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</si>
  <si>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</si>
  <si>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</si>
  <si>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</si>
  <si>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</si>
  <si>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</si>
  <si>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</si>
  <si>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</si>
  <si>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</si>
  <si>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</si>
  <si>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</si>
  <si>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</si>
  <si>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</si>
  <si>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</si>
  <si>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</si>
  <si>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</si>
  <si>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</si>
  <si>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</si>
  <si>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</si>
  <si>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</si>
  <si>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</si>
  <si>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</si>
  <si>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</si>
  <si>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</si>
  <si>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</si>
  <si>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</si>
  <si>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</si>
  <si>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</si>
  <si>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</si>
  <si>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</si>
  <si>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</si>
  <si>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</si>
  <si>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</si>
  <si>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</si>
  <si>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</si>
  <si>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</si>
  <si>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</si>
  <si>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</si>
  <si>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</si>
  <si>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</si>
  <si>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</si>
  <si>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</si>
  <si>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</si>
  <si>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</si>
  <si>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</si>
  <si>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</si>
  <si>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</si>
  <si>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</si>
  <si>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</si>
  <si>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</si>
  <si>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</si>
  <si>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</si>
  <si>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</si>
  <si>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</si>
  <si>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</si>
  <si>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</si>
  <si>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</si>
  <si>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</si>
  <si>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</si>
  <si>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</si>
  <si>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</si>
  <si>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</si>
  <si>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</si>
  <si>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</si>
  <si>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</si>
  <si>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</si>
  <si>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</si>
  <si>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</si>
  <si>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</si>
  <si>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</si>
  <si>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</si>
  <si>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</si>
  <si>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</si>
  <si>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赠与</t>
  </si>
  <si>
    <t>国家赔偿费用支出</t>
  </si>
  <si>
    <t>对民间非营利组织和群众性自治组织补贴</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</si>
  <si>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</si>
  <si>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</si>
  <si>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</si>
  <si>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</si>
  <si>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</si>
  <si>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</si>
  <si>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</si>
  <si>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</si>
  <si>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</si>
  <si>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</si>
  <si>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</si>
  <si>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</si>
  <si>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</si>
  <si>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</si>
  <si>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</si>
  <si>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</si>
  <si>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</si>
  <si>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</si>
  <si>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</si>
  <si>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</si>
  <si>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</si>
  <si>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</si>
  <si>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</si>
  <si>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</si>
  <si>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</si>
  <si>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</si>
  <si>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</si>
  <si>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</si>
  <si>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</si>
  <si>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</si>
  <si>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</si>
  <si>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</si>
  <si>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</si>
  <si>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</si>
  <si>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</si>
  <si>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</si>
  <si>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</si>
  <si>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</si>
  <si>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</si>
  <si>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</si>
  <si>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</si>
  <si>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</si>
  <si>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</si>
  <si>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</si>
  <si>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</si>
  <si>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</si>
  <si>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</si>
  <si>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</si>
  <si>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</si>
  <si>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</si>
  <si>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</si>
  <si>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</si>
  <si>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</si>
  <si>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</si>
  <si>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</si>
  <si>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</si>
  <si>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</si>
  <si>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</si>
  <si>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</si>
  <si>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</si>
  <si>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</si>
  <si>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</si>
  <si>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</si>
  <si>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</si>
  <si>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</si>
  <si>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</si>
  <si>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</si>
  <si>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</si>
  <si>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</si>
  <si>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</si>
  <si>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</si>
  <si>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</si>
  <si>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</si>
  <si>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</si>
  <si>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</si>
  <si>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</si>
  <si>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</si>
  <si>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</si>
  <si>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</si>
  <si>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</si>
  <si>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</si>
  <si>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</si>
  <si>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</si>
  <si>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</si>
  <si>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</si>
  <si>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</si>
  <si>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</si>
  <si>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</si>
  <si>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</si>
  <si>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</si>
  <si>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</si>
  <si>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</si>
  <si>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</si>
  <si>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</si>
  <si>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</si>
  <si>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</si>
  <si>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</si>
  <si>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</si>
  <si>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</si>
  <si>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</si>
  <si>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</si>
  <si>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</si>
  <si>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</si>
  <si>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</si>
  <si>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</si>
  <si>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</si>
  <si>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</si>
  <si>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</si>
  <si>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</si>
  <si>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</si>
  <si>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</si>
  <si>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</si>
  <si>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</si>
  <si>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一</t>
  </si>
  <si>
    <t>201</t>
  </si>
  <si>
    <t>20101</t>
  </si>
  <si>
    <t>人大事务</t>
  </si>
  <si>
    <t>2010101</t>
  </si>
  <si>
    <t xml:space="preserve">  行政运行</t>
  </si>
  <si>
    <t>2010108</t>
  </si>
  <si>
    <t xml:space="preserve">  代表工作</t>
  </si>
  <si>
    <t>2010199</t>
  </si>
  <si>
    <t xml:space="preserve">  其他人大事务支出</t>
  </si>
  <si>
    <t>20102</t>
  </si>
  <si>
    <t>政协事务</t>
  </si>
  <si>
    <t>2010201</t>
  </si>
  <si>
    <t>2010299</t>
  </si>
  <si>
    <t xml:space="preserve">  其他政协事务支出</t>
  </si>
  <si>
    <t>20103</t>
  </si>
  <si>
    <t>政府办公厅（室）及相关机构事务</t>
  </si>
  <si>
    <t>2010301</t>
  </si>
  <si>
    <t>2010303</t>
  </si>
  <si>
    <t xml:space="preserve">  机关服务</t>
  </si>
  <si>
    <t>2010304</t>
  </si>
  <si>
    <t xml:space="preserve">  专项服务</t>
  </si>
  <si>
    <t>2010308</t>
  </si>
  <si>
    <t xml:space="preserve">  信访事务</t>
  </si>
  <si>
    <t>2010350</t>
  </si>
  <si>
    <t xml:space="preserve">  事业运行</t>
  </si>
  <si>
    <t>2010399</t>
  </si>
  <si>
    <t xml:space="preserve">  其他政府办公厅（室）及相关机构事务支出</t>
  </si>
  <si>
    <t>20104</t>
  </si>
  <si>
    <t>发展与改革事务</t>
  </si>
  <si>
    <t>2010401</t>
  </si>
  <si>
    <t>2010403</t>
  </si>
  <si>
    <t>2010408</t>
  </si>
  <si>
    <t xml:space="preserve">  物价管理</t>
  </si>
  <si>
    <t>2010499</t>
  </si>
  <si>
    <t xml:space="preserve">  其他发展与改革事务支出</t>
  </si>
  <si>
    <t>20105</t>
  </si>
  <si>
    <t>统计信息事务</t>
  </si>
  <si>
    <t>2010501</t>
  </si>
  <si>
    <t>2010505</t>
  </si>
  <si>
    <t xml:space="preserve">  专项统计业务</t>
  </si>
  <si>
    <t>2010506</t>
  </si>
  <si>
    <t xml:space="preserve">  统计管理</t>
  </si>
  <si>
    <t>2010507</t>
  </si>
  <si>
    <t xml:space="preserve">  专项普查活动</t>
  </si>
  <si>
    <t>2010599</t>
  </si>
  <si>
    <t xml:space="preserve">  其他统计信息事务支出</t>
  </si>
  <si>
    <t>20106</t>
  </si>
  <si>
    <t>财政事务</t>
  </si>
  <si>
    <t>2010601</t>
  </si>
  <si>
    <t>20108</t>
  </si>
  <si>
    <t>审计事务</t>
  </si>
  <si>
    <t>2010801</t>
  </si>
  <si>
    <t>20111</t>
  </si>
  <si>
    <t>纪检监察事务</t>
  </si>
  <si>
    <t>2011101</t>
  </si>
  <si>
    <t>2011103</t>
  </si>
  <si>
    <t>2011199</t>
  </si>
  <si>
    <t xml:space="preserve">  其他纪检监察事务支出</t>
  </si>
  <si>
    <t>20113</t>
  </si>
  <si>
    <t>商贸事务</t>
  </si>
  <si>
    <t>2011301</t>
  </si>
  <si>
    <t>2011303</t>
  </si>
  <si>
    <t>20126</t>
  </si>
  <si>
    <t>档案事务</t>
  </si>
  <si>
    <t>2012601</t>
  </si>
  <si>
    <t>20128</t>
  </si>
  <si>
    <t>民主党派及工商联事务</t>
  </si>
  <si>
    <t>2012801</t>
  </si>
  <si>
    <t>20129</t>
  </si>
  <si>
    <t>群众团体事务</t>
  </si>
  <si>
    <t>2012901</t>
  </si>
  <si>
    <t>20131</t>
  </si>
  <si>
    <t>党委办公厅（室）及相关机构事务</t>
  </si>
  <si>
    <t>2013101</t>
  </si>
  <si>
    <t>2013105</t>
  </si>
  <si>
    <t xml:space="preserve">  专项业务</t>
  </si>
  <si>
    <t>2013199</t>
  </si>
  <si>
    <t xml:space="preserve">  其他党委办公厅（室）及相关机构事务支出</t>
  </si>
  <si>
    <t>20132</t>
  </si>
  <si>
    <t>组织事务</t>
  </si>
  <si>
    <t>2013201</t>
  </si>
  <si>
    <t>2013299</t>
  </si>
  <si>
    <t xml:space="preserve">  其他组织事务支出</t>
  </si>
  <si>
    <t>20133</t>
  </si>
  <si>
    <t>宣传事务</t>
  </si>
  <si>
    <t>2013301</t>
  </si>
  <si>
    <t>2013303</t>
  </si>
  <si>
    <t>20134</t>
  </si>
  <si>
    <t>统战事务</t>
  </si>
  <si>
    <t>2013401</t>
  </si>
  <si>
    <t>20136</t>
  </si>
  <si>
    <t>其他共产党事务支出</t>
  </si>
  <si>
    <t>2013601</t>
  </si>
  <si>
    <t>20138</t>
  </si>
  <si>
    <t>市场监督管理事务</t>
  </si>
  <si>
    <t>2013801</t>
  </si>
  <si>
    <t>2013850</t>
  </si>
  <si>
    <t>20199</t>
  </si>
  <si>
    <t>其他一般公共服务支出</t>
  </si>
  <si>
    <t>2019999</t>
  </si>
  <si>
    <t xml:space="preserve">  其他一般公共服务支出</t>
  </si>
  <si>
    <t>204</t>
  </si>
  <si>
    <t>20402</t>
  </si>
  <si>
    <t>公安</t>
  </si>
  <si>
    <t>2040201</t>
  </si>
  <si>
    <t>2040203</t>
  </si>
  <si>
    <t>2040299</t>
  </si>
  <si>
    <t xml:space="preserve">  其他公安支出</t>
  </si>
  <si>
    <t>20406</t>
  </si>
  <si>
    <t>司法</t>
  </si>
  <si>
    <t>2040601</t>
  </si>
  <si>
    <t>205</t>
  </si>
  <si>
    <t>20501</t>
  </si>
  <si>
    <t>教育管理事务</t>
  </si>
  <si>
    <t>2050101</t>
  </si>
  <si>
    <t>2050103</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</si>
  <si>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</si>
  <si>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</si>
  <si>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</si>
  <si>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</si>
  <si>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</si>
  <si>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</si>
  <si>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</si>
  <si>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</si>
  <si>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</si>
  <si>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</si>
  <si>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</si>
  <si>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</si>
  <si>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</si>
  <si>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</si>
  <si>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</si>
  <si>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</si>
  <si>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</si>
  <si>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</si>
  <si>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2050701</t>
  </si>
  <si>
    <t xml:space="preserve">  特殊学校教育</t>
  </si>
  <si>
    <t>20508</t>
  </si>
  <si>
    <t>进修及培训</t>
  </si>
  <si>
    <t>2050801</t>
  </si>
  <si>
    <t xml:space="preserve">  教师进修</t>
  </si>
  <si>
    <t>2050802</t>
  </si>
  <si>
    <t xml:space="preserve">  干部教育</t>
  </si>
  <si>
    <t>20509</t>
  </si>
  <si>
    <t>教育费附加安排的支出</t>
  </si>
  <si>
    <t>2050901</t>
  </si>
  <si>
    <t xml:space="preserve">  农村中小学校舍建设</t>
  </si>
  <si>
    <t>20599</t>
  </si>
  <si>
    <t>其他教育支出</t>
  </si>
  <si>
    <t>2059999</t>
  </si>
  <si>
    <t xml:space="preserve">  其他教育支出</t>
  </si>
  <si>
    <t>206</t>
  </si>
  <si>
    <t>20601</t>
  </si>
  <si>
    <t>科学技术管理事务</t>
  </si>
  <si>
    <t>2060101</t>
  </si>
  <si>
    <t>2060103</t>
  </si>
  <si>
    <t>20699</t>
  </si>
  <si>
    <t>其他科学技术支出</t>
  </si>
  <si>
    <t>2069999</t>
  </si>
  <si>
    <t xml:space="preserve">  其他科学技术支出</t>
  </si>
  <si>
    <t>207</t>
  </si>
  <si>
    <t>20701</t>
  </si>
  <si>
    <t>文化和旅游</t>
  </si>
  <si>
    <t>2070101</t>
  </si>
  <si>
    <t>2070103</t>
  </si>
  <si>
    <t>2070104</t>
  </si>
  <si>
    <t xml:space="preserve">  图书馆</t>
  </si>
  <si>
    <t>2070107</t>
  </si>
  <si>
    <t xml:space="preserve">  艺术表演团体</t>
  </si>
  <si>
    <t>2070109</t>
  </si>
  <si>
    <t xml:space="preserve">  群众文化</t>
  </si>
  <si>
    <t>2070199</t>
  </si>
  <si>
    <t xml:space="preserve">  其他文化和旅游支出</t>
  </si>
  <si>
    <t>20702</t>
  </si>
  <si>
    <t>文物</t>
  </si>
  <si>
    <t>2070205</t>
  </si>
  <si>
    <t xml:space="preserve">  博物馆</t>
  </si>
  <si>
    <t>20703</t>
  </si>
  <si>
    <t>体育</t>
  </si>
  <si>
    <t>2070303</t>
  </si>
  <si>
    <t>2070307</t>
  </si>
  <si>
    <t xml:space="preserve">  体育场馆</t>
  </si>
  <si>
    <t>2070399</t>
  </si>
  <si>
    <t xml:space="preserve">  其他体育支出</t>
  </si>
  <si>
    <t>208</t>
  </si>
  <si>
    <t>20801</t>
  </si>
  <si>
    <t>人力资源和社会保障管理事务</t>
  </si>
  <si>
    <t>2080101</t>
  </si>
  <si>
    <t>2080102</t>
  </si>
  <si>
    <t xml:space="preserve">  一般行政管理事务</t>
  </si>
  <si>
    <t>2080103</t>
  </si>
  <si>
    <t>2080105</t>
  </si>
  <si>
    <t xml:space="preserve">  劳动保障监察</t>
  </si>
  <si>
    <t>2080106</t>
  </si>
  <si>
    <t xml:space="preserve">  就业管理事务</t>
  </si>
  <si>
    <t>2080107</t>
  </si>
  <si>
    <t xml:space="preserve">  社会保险业务管理事务</t>
  </si>
  <si>
    <t>2080109</t>
  </si>
  <si>
    <t xml:space="preserve">  社会保险经办机构</t>
  </si>
  <si>
    <t>2080112</t>
  </si>
  <si>
    <t xml:space="preserve">  劳动人事争议调解仲裁</t>
  </si>
  <si>
    <t>20802</t>
  </si>
  <si>
    <t>民政管理事务</t>
  </si>
  <si>
    <t>2080201</t>
  </si>
  <si>
    <t>2080203</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</si>
  <si>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</si>
  <si>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</si>
  <si>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</si>
  <si>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</si>
  <si>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</si>
  <si>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</si>
  <si>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</si>
  <si>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</si>
  <si>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</si>
  <si>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</si>
  <si>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</si>
  <si>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</si>
  <si>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</si>
  <si>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</si>
  <si>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</si>
  <si>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</si>
  <si>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2080899</t>
  </si>
  <si>
    <t xml:space="preserve">  其他优抚支出</t>
  </si>
  <si>
    <t>20810</t>
  </si>
  <si>
    <t>社会福利</t>
  </si>
  <si>
    <t>2081004</t>
  </si>
  <si>
    <t xml:space="preserve">  殡葬</t>
  </si>
  <si>
    <t>2081006</t>
  </si>
  <si>
    <t xml:space="preserve">  养老服务</t>
  </si>
  <si>
    <t>2081099</t>
  </si>
  <si>
    <t xml:space="preserve">  其他社会福利支出</t>
  </si>
  <si>
    <t>20811</t>
  </si>
  <si>
    <t>残疾人事业</t>
  </si>
  <si>
    <t>2081101</t>
  </si>
  <si>
    <t>20820</t>
  </si>
  <si>
    <t>临时救助</t>
  </si>
  <si>
    <t>2082001</t>
  </si>
  <si>
    <t xml:space="preserve">  临时救助支出</t>
  </si>
  <si>
    <t>20828</t>
  </si>
  <si>
    <t>退役军人管理事务</t>
  </si>
  <si>
    <t>2082801</t>
  </si>
  <si>
    <t>2082850</t>
  </si>
  <si>
    <t>20899</t>
  </si>
  <si>
    <t>其他社会保障和就业支出</t>
  </si>
  <si>
    <t>2089999</t>
  </si>
  <si>
    <t xml:space="preserve">  其他社会保障和就业支出</t>
  </si>
  <si>
    <t>210</t>
  </si>
  <si>
    <t>21001</t>
  </si>
  <si>
    <t>卫生健康管理事务</t>
  </si>
  <si>
    <t>2100101</t>
  </si>
  <si>
    <t>2100199</t>
  </si>
  <si>
    <t xml:space="preserve">  其他卫生健康管理事务支出</t>
  </si>
  <si>
    <t>21002</t>
  </si>
  <si>
    <t>公立医院</t>
  </si>
  <si>
    <t>2100201</t>
  </si>
  <si>
    <t xml:space="preserve">  综合医院</t>
  </si>
  <si>
    <t>2100202</t>
  </si>
  <si>
    <t xml:space="preserve">  中医（民族）医院</t>
  </si>
  <si>
    <t>21003</t>
  </si>
  <si>
    <t>基层医疗卫生机构</t>
  </si>
  <si>
    <t>2100302</t>
  </si>
  <si>
    <t xml:space="preserve">  乡镇卫生院</t>
  </si>
  <si>
    <t>21004</t>
  </si>
  <si>
    <t>公共卫生</t>
  </si>
  <si>
    <t>2100401</t>
  </si>
  <si>
    <t xml:space="preserve">  疾病预防控制机构</t>
  </si>
  <si>
    <t>2100402</t>
  </si>
  <si>
    <t xml:space="preserve">  卫生监督机构</t>
  </si>
  <si>
    <t>2100403</t>
  </si>
  <si>
    <t xml:space="preserve">  妇幼保健机构</t>
  </si>
  <si>
    <t>2100405</t>
  </si>
  <si>
    <t xml:space="preserve">  应急救治机构</t>
  </si>
  <si>
    <t>2100408</t>
  </si>
  <si>
    <t xml:space="preserve">  基本公共卫生服务</t>
  </si>
  <si>
    <t>2100409</t>
  </si>
  <si>
    <t xml:space="preserve">  重大公共卫生服务</t>
  </si>
  <si>
    <t>2100499</t>
  </si>
  <si>
    <t xml:space="preserve">  其他公共卫生支出</t>
  </si>
  <si>
    <t>21007</t>
  </si>
  <si>
    <t>计划生育事务</t>
  </si>
  <si>
    <t>2100716</t>
  </si>
  <si>
    <t xml:space="preserve">  计划生育机构</t>
  </si>
  <si>
    <t>2100717</t>
  </si>
  <si>
    <t xml:space="preserve">  计划生育服务</t>
  </si>
  <si>
    <t>2100799</t>
  </si>
  <si>
    <t xml:space="preserve">  其他计划生育事务支出</t>
  </si>
  <si>
    <t>21011</t>
  </si>
  <si>
    <t>行政事业单位医疗</t>
  </si>
  <si>
    <t>2101101</t>
  </si>
  <si>
    <t xml:space="preserve">  行政单位医疗</t>
  </si>
  <si>
    <t>2101199</t>
  </si>
  <si>
    <t xml:space="preserve">  其他行政事业单位医疗支出</t>
  </si>
  <si>
    <t>21013</t>
  </si>
  <si>
    <t>医疗救助</t>
  </si>
  <si>
    <t>2101399</t>
  </si>
  <si>
    <t xml:space="preserve">  其他医疗救助支出</t>
  </si>
  <si>
    <t>21014</t>
  </si>
  <si>
    <t>优抚对象医疗</t>
  </si>
  <si>
    <t>2101401</t>
  </si>
  <si>
    <t xml:space="preserve">  优抚对象医疗补助</t>
  </si>
  <si>
    <t>21015</t>
  </si>
  <si>
    <t>医疗保障管理事务</t>
  </si>
  <si>
    <t>2101501</t>
  </si>
  <si>
    <t>2101506</t>
  </si>
  <si>
    <t xml:space="preserve">  医疗保障经办事务</t>
  </si>
  <si>
    <t>211</t>
  </si>
  <si>
    <t>21101</t>
  </si>
  <si>
    <t>环境保护管理事务</t>
  </si>
  <si>
    <t>2110101</t>
  </si>
  <si>
    <t>2110199</t>
  </si>
  <si>
    <t xml:space="preserve">  其他环境保护管理事务支出</t>
  </si>
  <si>
    <t>21103</t>
  </si>
  <si>
    <t>污染防治</t>
  </si>
  <si>
    <t>2110301</t>
  </si>
  <si>
    <t xml:space="preserve">  大气</t>
  </si>
  <si>
    <t>2110302</t>
  </si>
  <si>
    <t xml:space="preserve">  水体</t>
  </si>
  <si>
    <t>2110399</t>
  </si>
  <si>
    <t xml:space="preserve">  其他污染防治支出</t>
  </si>
  <si>
    <t>21104</t>
  </si>
  <si>
    <t>自然生态保护</t>
  </si>
  <si>
    <t>2110402</t>
  </si>
  <si>
    <t xml:space="preserve">  农村环境保护</t>
  </si>
  <si>
    <t>2110499</t>
  </si>
  <si>
    <t xml:space="preserve">  其他自然生态保护支出</t>
  </si>
  <si>
    <t>21199</t>
  </si>
  <si>
    <t>其他节能环保支出</t>
  </si>
  <si>
    <t>2119999</t>
  </si>
  <si>
    <t xml:space="preserve">  其他节能环保支出</t>
  </si>
  <si>
    <t>212</t>
  </si>
  <si>
    <t>21201</t>
  </si>
  <si>
    <t>城乡社区管理事务</t>
  </si>
  <si>
    <t>2120101</t>
  </si>
  <si>
    <t>2120103</t>
  </si>
  <si>
    <t>2120104</t>
  </si>
  <si>
    <t xml:space="preserve">  城管执法</t>
  </si>
  <si>
    <t>2120109</t>
  </si>
  <si>
    <t xml:space="preserve">  住宅建设与房地产市场监管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</si>
  <si>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</si>
  <si>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</si>
  <si>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</si>
  <si>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</si>
  <si>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</si>
  <si>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</si>
  <si>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</si>
  <si>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</si>
  <si>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</si>
  <si>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</si>
  <si>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21205</t>
  </si>
  <si>
    <t>城乡社区环境卫生</t>
  </si>
  <si>
    <t>2120501</t>
  </si>
  <si>
    <t xml:space="preserve">  城乡社区环境卫生</t>
  </si>
  <si>
    <t>21299</t>
  </si>
  <si>
    <t>其他城乡社区支出</t>
  </si>
  <si>
    <t>2129999</t>
  </si>
  <si>
    <t xml:space="preserve">  其他城乡社区支出</t>
  </si>
  <si>
    <t>213</t>
  </si>
  <si>
    <t>21301</t>
  </si>
  <si>
    <t>农业农村</t>
  </si>
  <si>
    <t>2130101</t>
  </si>
  <si>
    <t>2130103</t>
  </si>
  <si>
    <t>2130104</t>
  </si>
  <si>
    <t>2130108</t>
  </si>
  <si>
    <t xml:space="preserve">  病虫害控制</t>
  </si>
  <si>
    <t>2130121</t>
  </si>
  <si>
    <t xml:space="preserve">  农业结构调整补贴</t>
  </si>
  <si>
    <t>2130122</t>
  </si>
  <si>
    <t xml:space="preserve">  农业生产发展</t>
  </si>
  <si>
    <t>2130142</t>
  </si>
  <si>
    <t xml:space="preserve">  农村道路建设</t>
  </si>
  <si>
    <t>2130153</t>
  </si>
  <si>
    <t xml:space="preserve">  农田建设</t>
  </si>
  <si>
    <t>2130199</t>
  </si>
  <si>
    <t xml:space="preserve">  其他农业农村支出</t>
  </si>
  <si>
    <t>21302</t>
  </si>
  <si>
    <t>林业和草原</t>
  </si>
  <si>
    <t>2130201</t>
  </si>
  <si>
    <t>2130203</t>
  </si>
  <si>
    <t>2130205</t>
  </si>
  <si>
    <t xml:space="preserve">  森林资源培育</t>
  </si>
  <si>
    <t>2130299</t>
  </si>
  <si>
    <t xml:space="preserve">  其他林业和草原支出</t>
  </si>
  <si>
    <t>21303</t>
  </si>
  <si>
    <t>水利</t>
  </si>
  <si>
    <t>2130303</t>
  </si>
  <si>
    <t>2130306</t>
  </si>
  <si>
    <t xml:space="preserve">  水利工程运行与维护</t>
  </si>
  <si>
    <t>2130311</t>
  </si>
  <si>
    <t xml:space="preserve">  水资源节约管理与保护</t>
  </si>
  <si>
    <t>2130314</t>
  </si>
  <si>
    <t xml:space="preserve">  防汛</t>
  </si>
  <si>
    <t>2130335</t>
  </si>
  <si>
    <t xml:space="preserve">  农村人畜饮水</t>
  </si>
  <si>
    <t>2130399</t>
  </si>
  <si>
    <t xml:space="preserve">  其他水利支出</t>
  </si>
  <si>
    <t>21305</t>
  </si>
  <si>
    <t>扶贫</t>
  </si>
  <si>
    <t>2130501</t>
  </si>
  <si>
    <t>2130504</t>
  </si>
  <si>
    <t xml:space="preserve">  农村基础设施建设</t>
  </si>
  <si>
    <t>2130506</t>
  </si>
  <si>
    <t xml:space="preserve">  社会发展</t>
  </si>
  <si>
    <t>2130599</t>
  </si>
  <si>
    <t xml:space="preserve">  其他扶贫支出</t>
  </si>
  <si>
    <t>21307</t>
  </si>
  <si>
    <t>农村综合改革</t>
  </si>
  <si>
    <t>2130705</t>
  </si>
  <si>
    <t xml:space="preserve">  对村民委员会和村党支部的补助</t>
  </si>
  <si>
    <t>2130799</t>
  </si>
  <si>
    <t xml:space="preserve">  其他农村综合改革支出</t>
  </si>
  <si>
    <t>21399</t>
  </si>
  <si>
    <t>其他农林水支出</t>
  </si>
  <si>
    <t>2139999</t>
  </si>
  <si>
    <t xml:space="preserve">  其他农林水支出</t>
  </si>
  <si>
    <t>214</t>
  </si>
  <si>
    <t>21401</t>
  </si>
  <si>
    <t>公路水路运输</t>
  </si>
  <si>
    <t>2140101</t>
  </si>
  <si>
    <t>2140103</t>
  </si>
  <si>
    <t>215</t>
  </si>
  <si>
    <t>21505</t>
  </si>
  <si>
    <t>工业和信息产业监管</t>
  </si>
  <si>
    <t>2150501</t>
  </si>
  <si>
    <t>21507</t>
  </si>
  <si>
    <t>国有资产监管</t>
  </si>
  <si>
    <t>2150703</t>
  </si>
  <si>
    <t>216</t>
  </si>
  <si>
    <t>21602</t>
  </si>
  <si>
    <t>商业流通事务</t>
  </si>
  <si>
    <t>2160201</t>
  </si>
  <si>
    <t>220</t>
  </si>
  <si>
    <t>22001</t>
  </si>
  <si>
    <t>自然资源事务</t>
  </si>
  <si>
    <t>2200101</t>
  </si>
  <si>
    <t>221</t>
  </si>
  <si>
    <t>22102</t>
  </si>
  <si>
    <t>住房改革支出</t>
  </si>
  <si>
    <t>2210201</t>
  </si>
  <si>
    <t>222</t>
  </si>
  <si>
    <t>22201</t>
  </si>
  <si>
    <t>粮油物资事务</t>
  </si>
  <si>
    <t>2220101</t>
  </si>
  <si>
    <t>2220103</t>
  </si>
  <si>
    <t>224</t>
  </si>
  <si>
    <t>22401</t>
  </si>
  <si>
    <t>应急管理事务</t>
  </si>
  <si>
    <t>2240109</t>
  </si>
  <si>
    <t xml:space="preserve">  应急管理</t>
  </si>
  <si>
    <t>22407</t>
  </si>
  <si>
    <t>自然灾害救灾及恢复重建支出</t>
  </si>
  <si>
    <t>2240703</t>
  </si>
  <si>
    <t xml:space="preserve">  自然灾害救灾补助</t>
  </si>
  <si>
    <t>— 13.%d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</si>
</sst>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_);[Red]\(0\)"/>
  </numFmts>
  <fonts count="46">
    <font>
      <sz val="11"/>
      <color theme="1"/>
      <name val="宋体"/>
      <charset val="134"/>
      <scheme val="minor"/>
    </font>
    <font>
      <sz val="10"/>
      <color indexed="8"/>
      <name val="Arial"/>
      <charset val="0"/>
    </font>
    <font>
      <sz val="12"/>
      <color indexed="8"/>
      <name val="宋体"/>
      <charset val="0"/>
    </font>
    <font>
      <sz val="11"/>
      <color indexed="8"/>
      <name val="宋体"/>
      <charset val="0"/>
    </font>
    <font>
      <sz val="22"/>
      <color indexed="8"/>
      <name val="宋体"/>
      <charset val="0"/>
    </font>
    <font>
      <b/>
      <sz val="18"/>
      <color rgb="FF000000"/>
      <name val="宋体"/>
      <charset val="134"/>
      <scheme val="minor"/>
    </font>
    <font>
      <sz val="10"/>
      <color rgb="FF000000"/>
      <name val="宋体"/>
      <charset val="134"/>
      <scheme val="minor"/>
    </font>
    <font>
      <sz val="10"/>
      <name val="宋体"/>
      <charset val="134"/>
    </font>
    <font>
      <sz val="12"/>
      <color rgb="FF000000"/>
      <name val="宋体"/>
      <charset val="134"/>
      <scheme val="minor"/>
    </font>
    <font>
      <sz val="12"/>
      <name val="宋体"/>
      <charset val="134"/>
    </font>
    <font>
      <b/>
      <sz val="18"/>
      <name val="宋体"/>
      <charset val="134"/>
    </font>
    <font>
      <sz val="9"/>
      <name val="宋体"/>
      <charset val="134"/>
    </font>
    <font>
      <sz val="11"/>
      <color rgb="FF000000"/>
      <name val="宋体"/>
      <charset val="134"/>
      <scheme val="minor"/>
    </font>
    <font>
      <b/>
      <sz val="12"/>
      <color rgb="FF000000"/>
      <name val="宋体"/>
      <charset val="134"/>
      <scheme val="minor"/>
    </font>
    <font>
      <sz val="12"/>
      <color theme="1"/>
      <name val="宋体"/>
      <charset val="134"/>
      <scheme val="minor"/>
    </font>
    <font>
      <b/>
      <sz val="16"/>
      <name val="宋体"/>
      <charset val="134"/>
    </font>
    <font>
      <b/>
      <sz val="10"/>
      <name val="宋体"/>
      <charset val="134"/>
    </font>
    <font>
      <b/>
      <sz val="18"/>
      <color theme="1"/>
      <name val="宋体"/>
      <charset val="134"/>
      <scheme val="minor"/>
    </font>
    <font>
      <sz val="10"/>
      <color theme="1"/>
      <name val="宋体"/>
      <charset val="134"/>
      <scheme val="minor"/>
    </font>
    <font>
      <sz val="18"/>
      <color theme="1"/>
      <name val="宋体"/>
      <charset val="134"/>
      <scheme val="minor"/>
    </font>
    <font>
      <sz val="10"/>
      <name val="宋体"/>
      <charset val="134"/>
      <scheme val="minor"/>
    </font>
    <font>
      <sz val="10"/>
      <color rgb="FFFF0000"/>
      <name val="宋体"/>
      <charset val="134"/>
      <scheme val="minor"/>
    </font>
    <font>
      <b/>
      <sz val="12"/>
      <name val="宋体"/>
      <charset val="134"/>
    </font>
    <font>
      <sz val="11"/>
      <name val="宋体"/>
      <charset val="134"/>
    </font>
    <font>
      <sz val="12"/>
      <name val="宋体"/>
      <charset val="134"/>
      <scheme val="minor"/>
    </font>
    <font>
      <b/>
      <sz val="14"/>
      <color theme="1"/>
      <name val="宋体"/>
      <charset val="134"/>
      <scheme val="minor"/>
    </font>
    <font>
      <b/>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indexed="22"/>
        <bgColor indexed="9"/>
      </patternFill>
    </fill>
    <fill>
      <patternFill patternType="solid">
        <fgColor indexed="22"/>
        <bgColor indexed="64"/>
      </patternFill>
    </fill>
    <fill>
      <patternFill patternType="solid">
        <fgColor rgb="FFC0C0C0"/>
        <bgColor indexed="64"/>
      </patternFill>
    </fill>
    <fill>
      <patternFill patternType="solid">
        <fgColor indexed="43"/>
        <bgColor indexed="64"/>
      </patternFill>
    </fill>
    <fill>
      <patternFill patternType="solid">
        <fgColor rgb="FFFFFF9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8"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2" borderId="22" applyNumberFormat="0" applyFont="0" applyAlignment="0" applyProtection="0">
      <alignment vertical="center"/>
    </xf>
    <xf numFmtId="0" fontId="30" fillId="13"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3" applyNumberFormat="0" applyFill="0" applyAlignment="0" applyProtection="0">
      <alignment vertical="center"/>
    </xf>
    <xf numFmtId="0" fontId="38" fillId="0" borderId="23" applyNumberFormat="0" applyFill="0" applyAlignment="0" applyProtection="0">
      <alignment vertical="center"/>
    </xf>
    <xf numFmtId="0" fontId="30" fillId="14" borderId="0" applyNumberFormat="0" applyBorder="0" applyAlignment="0" applyProtection="0">
      <alignment vertical="center"/>
    </xf>
    <xf numFmtId="0" fontId="33" fillId="0" borderId="24" applyNumberFormat="0" applyFill="0" applyAlignment="0" applyProtection="0">
      <alignment vertical="center"/>
    </xf>
    <xf numFmtId="0" fontId="30" fillId="15" borderId="0" applyNumberFormat="0" applyBorder="0" applyAlignment="0" applyProtection="0">
      <alignment vertical="center"/>
    </xf>
    <xf numFmtId="0" fontId="39" fillId="16" borderId="25" applyNumberFormat="0" applyAlignment="0" applyProtection="0">
      <alignment vertical="center"/>
    </xf>
    <xf numFmtId="0" fontId="40" fillId="16" borderId="21" applyNumberFormat="0" applyAlignment="0" applyProtection="0">
      <alignment vertical="center"/>
    </xf>
    <xf numFmtId="0" fontId="41" fillId="17" borderId="26" applyNumberFormat="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42" fillId="0" borderId="27" applyNumberFormat="0" applyFill="0" applyAlignment="0" applyProtection="0">
      <alignment vertical="center"/>
    </xf>
    <xf numFmtId="0" fontId="43" fillId="0" borderId="28" applyNumberFormat="0" applyFill="0" applyAlignment="0" applyProtection="0">
      <alignment vertical="center"/>
    </xf>
    <xf numFmtId="0" fontId="44" fillId="20" borderId="0" applyNumberFormat="0" applyBorder="0" applyAlignment="0" applyProtection="0">
      <alignment vertical="center"/>
    </xf>
    <xf numFmtId="0" fontId="45" fillId="21" borderId="0" applyNumberFormat="0" applyBorder="0" applyAlignment="0" applyProtection="0">
      <alignment vertical="center"/>
    </xf>
    <xf numFmtId="0" fontId="27" fillId="22" borderId="0" applyNumberFormat="0" applyBorder="0" applyAlignment="0" applyProtection="0">
      <alignment vertical="center"/>
    </xf>
    <xf numFmtId="0" fontId="30"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9" fillId="0" borderId="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7" fillId="0" borderId="0"/>
    <xf numFmtId="0" fontId="30" fillId="32" borderId="0" applyNumberFormat="0" applyBorder="0" applyAlignment="0" applyProtection="0">
      <alignment vertical="center"/>
    </xf>
    <xf numFmtId="0" fontId="9" fillId="0" borderId="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30" fillId="35" borderId="0" applyNumberFormat="0" applyBorder="0" applyAlignment="0" applyProtection="0">
      <alignment vertical="center"/>
    </xf>
    <xf numFmtId="0" fontId="9" fillId="0" borderId="0"/>
    <xf numFmtId="0" fontId="27" fillId="36" borderId="0" applyNumberFormat="0" applyBorder="0" applyAlignment="0" applyProtection="0">
      <alignment vertical="center"/>
    </xf>
    <xf numFmtId="0" fontId="30" fillId="37"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9" fillId="0" borderId="0"/>
  </cellStyleXfs>
  <cellXfs count="14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4" fontId="3" fillId="0" borderId="4" xfId="0" applyNumberFormat="1" applyFont="1" applyFill="1" applyBorder="1" applyAlignment="1">
      <alignment horizontal="righ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4" fillId="0" borderId="0" xfId="0" applyFont="1" applyFill="1" applyBorder="1" applyAlignment="1">
      <alignment horizontal="center"/>
    </xf>
    <xf numFmtId="0" fontId="2" fillId="0" borderId="0" xfId="0" applyFont="1" applyFill="1" applyBorder="1" applyAlignment="1">
      <alignment horizontal="center"/>
    </xf>
    <xf numFmtId="0" fontId="3" fillId="0" borderId="4" xfId="0" applyFont="1" applyFill="1" applyBorder="1" applyAlignment="1">
      <alignment horizontal="center" vertical="center" shrinkToFit="1"/>
    </xf>
    <xf numFmtId="0" fontId="2" fillId="0" borderId="0" xfId="0" applyFont="1" applyFill="1" applyBorder="1" applyAlignment="1">
      <alignment horizontal="right"/>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wrapText="1" shrinkToFit="1"/>
    </xf>
    <xf numFmtId="4" fontId="3" fillId="0" borderId="6" xfId="0" applyNumberFormat="1" applyFont="1" applyFill="1" applyBorder="1" applyAlignment="1">
      <alignment horizontal="righ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4" fontId="3" fillId="0" borderId="8" xfId="0" applyNumberFormat="1" applyFont="1" applyFill="1" applyBorder="1" applyAlignment="1">
      <alignment horizontal="right" vertical="center" shrinkToFit="1"/>
    </xf>
    <xf numFmtId="0" fontId="3" fillId="0" borderId="8" xfId="0" applyFont="1" applyFill="1" applyBorder="1" applyAlignment="1">
      <alignment horizontal="center" vertical="center" shrinkToFit="1"/>
    </xf>
    <xf numFmtId="4" fontId="3" fillId="0" borderId="9" xfId="0" applyNumberFormat="1" applyFont="1" applyFill="1" applyBorder="1" applyAlignment="1">
      <alignment horizontal="right" vertical="center" shrinkToFit="1"/>
    </xf>
    <xf numFmtId="3" fontId="5" fillId="0" borderId="0" xfId="0" applyNumberFormat="1" applyFont="1" applyAlignment="1">
      <alignment horizontal="center" vertical="center" wrapText="1"/>
    </xf>
    <xf numFmtId="3" fontId="6" fillId="0" borderId="0" xfId="0" applyNumberFormat="1" applyFont="1" applyAlignment="1">
      <alignment horizontal="right" vertical="center" wrapText="1"/>
    </xf>
    <xf numFmtId="3" fontId="6" fillId="0" borderId="10" xfId="0" applyNumberFormat="1" applyFont="1" applyBorder="1" applyAlignment="1">
      <alignment horizontal="right" vertical="center" wrapText="1"/>
    </xf>
    <xf numFmtId="0" fontId="7" fillId="3" borderId="11" xfId="0" applyNumberFormat="1" applyFont="1" applyFill="1" applyBorder="1" applyAlignment="1" applyProtection="1">
      <alignment horizontal="center" vertical="center"/>
    </xf>
    <xf numFmtId="3" fontId="6" fillId="4" borderId="12" xfId="0" applyNumberFormat="1" applyFont="1" applyFill="1" applyBorder="1" applyAlignment="1">
      <alignment horizontal="center" vertical="center" wrapText="1"/>
    </xf>
    <xf numFmtId="0" fontId="7" fillId="3" borderId="11" xfId="0" applyNumberFormat="1" applyFont="1" applyFill="1" applyBorder="1" applyAlignment="1" applyProtection="1">
      <alignment horizontal="left" vertical="center"/>
    </xf>
    <xf numFmtId="3" fontId="7" fillId="5" borderId="11" xfId="0" applyNumberFormat="1" applyFont="1" applyFill="1" applyBorder="1" applyAlignment="1" applyProtection="1">
      <alignment horizontal="right" vertical="center"/>
    </xf>
    <xf numFmtId="3" fontId="6" fillId="6" borderId="12" xfId="0" applyNumberFormat="1" applyFont="1" applyFill="1" applyBorder="1" applyAlignment="1">
      <alignment horizontal="right" vertical="center" wrapText="1"/>
    </xf>
    <xf numFmtId="3" fontId="7" fillId="3" borderId="11" xfId="0" applyNumberFormat="1" applyFont="1" applyFill="1" applyBorder="1" applyAlignment="1" applyProtection="1">
      <alignment horizontal="right" vertical="center"/>
    </xf>
    <xf numFmtId="3" fontId="6" fillId="4" borderId="12" xfId="0" applyNumberFormat="1" applyFont="1" applyFill="1" applyBorder="1" applyAlignment="1">
      <alignment horizontal="right" vertical="center" wrapText="1"/>
    </xf>
    <xf numFmtId="0" fontId="8" fillId="0" borderId="0" xfId="0" applyFont="1" applyAlignment="1">
      <alignment wrapText="1"/>
    </xf>
    <xf numFmtId="0" fontId="9" fillId="3" borderId="11" xfId="0" applyNumberFormat="1" applyFont="1" applyFill="1" applyBorder="1" applyAlignment="1" applyProtection="1"/>
    <xf numFmtId="0" fontId="8" fillId="4" borderId="12" xfId="0" applyFont="1" applyFill="1" applyBorder="1" applyAlignment="1">
      <alignment horizontal="right" vertical="center" wrapText="1"/>
    </xf>
    <xf numFmtId="0" fontId="9" fillId="3" borderId="0" xfId="0" applyFont="1" applyFill="1" applyBorder="1" applyAlignment="1"/>
    <xf numFmtId="0" fontId="9" fillId="0" borderId="0" xfId="0" applyFont="1" applyFill="1" applyBorder="1" applyAlignment="1"/>
    <xf numFmtId="0" fontId="9" fillId="0" borderId="0" xfId="0" applyFont="1" applyFill="1" applyBorder="1" applyAlignment="1">
      <alignment wrapText="1"/>
    </xf>
    <xf numFmtId="0"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wrapText="1"/>
    </xf>
    <xf numFmtId="0" fontId="7" fillId="0" borderId="13" xfId="0" applyNumberFormat="1" applyFont="1" applyFill="1" applyBorder="1" applyAlignment="1" applyProtection="1">
      <alignment horizontal="right" vertical="center"/>
    </xf>
    <xf numFmtId="0" fontId="7" fillId="0" borderId="13" xfId="0" applyNumberFormat="1" applyFont="1" applyFill="1" applyBorder="1" applyAlignment="1" applyProtection="1">
      <alignment horizontal="right" vertical="center" wrapText="1"/>
    </xf>
    <xf numFmtId="0" fontId="7" fillId="3" borderId="14" xfId="0" applyNumberFormat="1" applyFont="1" applyFill="1" applyBorder="1" applyAlignment="1" applyProtection="1">
      <alignment horizontal="center" vertical="center"/>
    </xf>
    <xf numFmtId="0" fontId="7" fillId="3" borderId="14" xfId="0" applyNumberFormat="1" applyFont="1" applyFill="1" applyBorder="1" applyAlignment="1" applyProtection="1">
      <alignment horizontal="center" vertical="center" wrapText="1"/>
    </xf>
    <xf numFmtId="0" fontId="7" fillId="3" borderId="11" xfId="0" applyNumberFormat="1" applyFont="1" applyFill="1" applyBorder="1" applyAlignment="1" applyProtection="1">
      <alignment horizontal="center" vertical="center" wrapText="1"/>
    </xf>
    <xf numFmtId="3" fontId="7" fillId="5" borderId="11" xfId="0" applyNumberFormat="1" applyFont="1" applyFill="1" applyBorder="1" applyAlignment="1" applyProtection="1">
      <alignment horizontal="right" vertical="center" wrapText="1"/>
    </xf>
    <xf numFmtId="3" fontId="7" fillId="3" borderId="11" xfId="0" applyNumberFormat="1" applyFont="1" applyFill="1" applyBorder="1" applyAlignment="1" applyProtection="1">
      <alignment horizontal="right" vertical="center" wrapText="1"/>
    </xf>
    <xf numFmtId="0" fontId="7" fillId="3" borderId="15" xfId="0" applyNumberFormat="1" applyFont="1" applyFill="1" applyBorder="1" applyAlignment="1" applyProtection="1">
      <alignment horizontal="left" vertical="center"/>
    </xf>
    <xf numFmtId="3" fontId="7" fillId="3" borderId="16" xfId="0" applyNumberFormat="1" applyFont="1" applyFill="1" applyBorder="1" applyAlignment="1" applyProtection="1">
      <alignment horizontal="right" vertical="center" wrapText="1"/>
    </xf>
    <xf numFmtId="0" fontId="11" fillId="3" borderId="11" xfId="0" applyNumberFormat="1" applyFont="1" applyFill="1" applyBorder="1" applyAlignment="1" applyProtection="1">
      <alignment horizontal="left" vertical="center"/>
    </xf>
    <xf numFmtId="3" fontId="7" fillId="3" borderId="17" xfId="0" applyNumberFormat="1" applyFont="1" applyFill="1" applyBorder="1" applyAlignment="1" applyProtection="1">
      <alignment horizontal="right" vertical="center"/>
    </xf>
    <xf numFmtId="0" fontId="7" fillId="3" borderId="14" xfId="0" applyNumberFormat="1" applyFont="1" applyFill="1" applyBorder="1" applyAlignment="1" applyProtection="1">
      <alignment horizontal="left" vertical="center"/>
    </xf>
    <xf numFmtId="0" fontId="5"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right" vertical="center" wrapText="1"/>
    </xf>
    <xf numFmtId="0" fontId="13" fillId="0" borderId="12" xfId="0" applyFont="1" applyBorder="1" applyAlignment="1">
      <alignment horizontal="center" vertical="center" wrapText="1"/>
    </xf>
    <xf numFmtId="0" fontId="8" fillId="0" borderId="0" xfId="0" applyFont="1" applyAlignment="1">
      <alignment horizontal="center" vertical="center" wrapText="1"/>
    </xf>
    <xf numFmtId="0" fontId="14" fillId="0" borderId="0" xfId="0" applyFo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6" fillId="0" borderId="11" xfId="0" applyFont="1" applyFill="1" applyBorder="1" applyAlignment="1">
      <alignment horizontal="center" vertical="center"/>
    </xf>
    <xf numFmtId="0" fontId="7" fillId="0" borderId="11" xfId="0" applyFont="1" applyFill="1" applyBorder="1" applyAlignment="1">
      <alignment vertical="center"/>
    </xf>
    <xf numFmtId="0" fontId="16" fillId="0" borderId="11" xfId="0" applyFont="1" applyFill="1" applyBorder="1" applyAlignment="1">
      <alignment horizontal="left" vertical="center"/>
    </xf>
    <xf numFmtId="0" fontId="7" fillId="0" borderId="11" xfId="0" applyFont="1" applyFill="1" applyBorder="1" applyAlignment="1">
      <alignment horizontal="left" vertical="center"/>
    </xf>
    <xf numFmtId="0" fontId="17" fillId="0" borderId="0" xfId="0" applyFont="1">
      <alignment vertical="center"/>
    </xf>
    <xf numFmtId="0" fontId="18" fillId="0" borderId="0" xfId="0" applyFont="1" applyAlignment="1">
      <alignment horizontal="right" vertical="center"/>
    </xf>
    <xf numFmtId="0" fontId="16" fillId="3" borderId="11" xfId="0" applyNumberFormat="1" applyFont="1" applyFill="1" applyBorder="1" applyAlignment="1" applyProtection="1">
      <alignment horizontal="center" vertical="center"/>
    </xf>
    <xf numFmtId="0" fontId="16" fillId="3" borderId="11" xfId="0" applyNumberFormat="1" applyFont="1" applyFill="1" applyBorder="1" applyAlignment="1" applyProtection="1">
      <alignment vertical="center"/>
    </xf>
    <xf numFmtId="0" fontId="7" fillId="3" borderId="11" xfId="0" applyNumberFormat="1" applyFont="1" applyFill="1" applyBorder="1" applyAlignment="1" applyProtection="1">
      <alignment vertical="center"/>
    </xf>
    <xf numFmtId="0" fontId="19" fillId="0" borderId="0" xfId="0" applyFont="1" applyAlignment="1">
      <alignment horizontal="center" vertical="center"/>
    </xf>
    <xf numFmtId="0" fontId="18" fillId="0" borderId="0" xfId="0" applyFont="1">
      <alignment vertical="center"/>
    </xf>
    <xf numFmtId="0" fontId="7" fillId="0" borderId="11" xfId="0" applyNumberFormat="1" applyFont="1" applyFill="1" applyBorder="1" applyAlignment="1" applyProtection="1">
      <alignment horizontal="right" vertical="center"/>
    </xf>
    <xf numFmtId="0" fontId="7" fillId="3" borderId="11" xfId="0" applyNumberFormat="1" applyFont="1" applyFill="1" applyBorder="1" applyAlignment="1" applyProtection="1">
      <alignment horizontal="right" vertical="center"/>
    </xf>
    <xf numFmtId="3" fontId="20" fillId="0" borderId="0" xfId="0" applyNumberFormat="1" applyFont="1" applyFill="1" applyAlignment="1">
      <alignment horizontal="right" vertical="center" wrapText="1"/>
    </xf>
    <xf numFmtId="3" fontId="21" fillId="0" borderId="0" xfId="0" applyNumberFormat="1" applyFont="1" applyFill="1" applyAlignment="1">
      <alignment horizontal="right" vertical="center" wrapText="1"/>
    </xf>
    <xf numFmtId="0" fontId="22" fillId="0" borderId="0" xfId="53" applyFont="1" applyFill="1" applyAlignment="1"/>
    <xf numFmtId="0" fontId="0" fillId="0" borderId="0" xfId="0" applyFont="1" applyFill="1" applyAlignment="1">
      <alignment vertical="center"/>
    </xf>
    <xf numFmtId="0" fontId="9" fillId="0" borderId="0" xfId="53" applyFont="1" applyFill="1" applyAlignment="1">
      <alignment wrapText="1"/>
    </xf>
    <xf numFmtId="0" fontId="9" fillId="0" borderId="0" xfId="53" applyFont="1" applyFill="1" applyAlignment="1"/>
    <xf numFmtId="176" fontId="9" fillId="0" borderId="0" xfId="53" applyNumberFormat="1" applyFont="1" applyFill="1" applyAlignment="1"/>
    <xf numFmtId="0" fontId="15" fillId="0" borderId="0" xfId="53" applyFont="1" applyFill="1" applyAlignment="1">
      <alignment horizontal="center" vertical="center"/>
    </xf>
    <xf numFmtId="0" fontId="23" fillId="0" borderId="13" xfId="53" applyFont="1" applyFill="1" applyBorder="1" applyAlignment="1">
      <alignment horizontal="right" vertical="center"/>
    </xf>
    <xf numFmtId="0" fontId="22" fillId="0" borderId="11" xfId="54" applyFont="1" applyFill="1" applyBorder="1" applyAlignment="1">
      <alignment horizontal="center" vertical="center" wrapText="1"/>
    </xf>
    <xf numFmtId="0" fontId="22" fillId="0" borderId="11" xfId="53" applyFont="1" applyFill="1" applyBorder="1" applyAlignment="1">
      <alignment horizontal="center" vertical="center" wrapText="1"/>
    </xf>
    <xf numFmtId="177" fontId="22" fillId="0" borderId="11" xfId="54" applyNumberFormat="1" applyFont="1" applyFill="1" applyBorder="1" applyAlignment="1" applyProtection="1">
      <alignment horizontal="right" vertical="center"/>
    </xf>
    <xf numFmtId="3" fontId="22" fillId="0" borderId="11" xfId="50" applyNumberFormat="1" applyFont="1" applyFill="1" applyBorder="1" applyAlignment="1" applyProtection="1">
      <alignment horizontal="center" vertical="center"/>
    </xf>
    <xf numFmtId="3" fontId="9" fillId="0" borderId="11" xfId="50" applyNumberFormat="1" applyFont="1" applyFill="1" applyBorder="1" applyAlignment="1" applyProtection="1">
      <alignment vertical="center"/>
    </xf>
    <xf numFmtId="177" fontId="9" fillId="0" borderId="11" xfId="54" applyNumberFormat="1" applyFont="1" applyFill="1" applyBorder="1" applyAlignment="1" applyProtection="1">
      <alignment horizontal="right" vertical="center"/>
    </xf>
    <xf numFmtId="3" fontId="0" fillId="0" borderId="11" xfId="50" applyNumberFormat="1" applyFont="1" applyFill="1" applyBorder="1" applyAlignment="1" applyProtection="1">
      <alignment vertical="center"/>
    </xf>
    <xf numFmtId="0" fontId="9" fillId="0" borderId="11" xfId="53" applyFont="1" applyFill="1" applyBorder="1" applyAlignment="1">
      <alignment horizontal="left" vertical="center" wrapText="1"/>
    </xf>
    <xf numFmtId="3" fontId="9" fillId="0" borderId="11" xfId="50" applyNumberFormat="1" applyFont="1" applyFill="1" applyBorder="1" applyAlignment="1" applyProtection="1">
      <alignment horizontal="left" vertical="center"/>
    </xf>
    <xf numFmtId="178" fontId="9" fillId="0" borderId="11" xfId="53" applyNumberFormat="1" applyFont="1" applyFill="1" applyBorder="1" applyAlignment="1">
      <alignment vertical="center" wrapText="1"/>
    </xf>
    <xf numFmtId="3" fontId="9" fillId="0" borderId="11" xfId="53" applyNumberFormat="1" applyFont="1" applyFill="1" applyBorder="1" applyAlignment="1">
      <alignment vertical="center" wrapText="1"/>
    </xf>
    <xf numFmtId="1" fontId="9" fillId="0" borderId="11" xfId="53" applyNumberFormat="1" applyFont="1" applyFill="1" applyBorder="1" applyAlignment="1">
      <alignment vertical="center" wrapText="1"/>
    </xf>
    <xf numFmtId="178" fontId="22" fillId="0" borderId="11" xfId="53" applyNumberFormat="1" applyFont="1" applyFill="1" applyBorder="1" applyAlignment="1">
      <alignment horizontal="center" vertical="center" wrapText="1"/>
    </xf>
    <xf numFmtId="178" fontId="22" fillId="0" borderId="11" xfId="53" applyNumberFormat="1" applyFont="1" applyFill="1" applyBorder="1" applyAlignment="1">
      <alignment vertical="center" wrapText="1"/>
    </xf>
    <xf numFmtId="0" fontId="9" fillId="0" borderId="11" xfId="53" applyFont="1" applyFill="1" applyBorder="1" applyAlignment="1">
      <alignment wrapText="1"/>
    </xf>
    <xf numFmtId="1" fontId="22" fillId="0" borderId="11" xfId="53" applyNumberFormat="1" applyFont="1" applyFill="1" applyBorder="1" applyAlignment="1">
      <alignment vertical="center" wrapText="1"/>
    </xf>
    <xf numFmtId="0" fontId="9" fillId="0" borderId="18" xfId="53" applyFont="1" applyFill="1" applyBorder="1" applyAlignment="1">
      <alignment horizontal="left" vertical="center" wrapText="1"/>
    </xf>
    <xf numFmtId="3" fontId="9" fillId="0" borderId="0" xfId="53" applyNumberFormat="1" applyFont="1" applyFill="1" applyAlignment="1"/>
    <xf numFmtId="0" fontId="9" fillId="0" borderId="0" xfId="53" applyFill="1">
      <alignment vertical="center"/>
    </xf>
    <xf numFmtId="0" fontId="9" fillId="0" borderId="0" xfId="38" applyFill="1" applyAlignment="1">
      <alignment vertical="center"/>
    </xf>
    <xf numFmtId="0" fontId="9" fillId="0" borderId="0" xfId="38" applyFill="1" applyAlignment="1">
      <alignment vertical="center" wrapText="1"/>
    </xf>
    <xf numFmtId="0" fontId="9" fillId="0" borderId="0" xfId="38" applyFont="1" applyFill="1">
      <alignment vertical="center"/>
    </xf>
    <xf numFmtId="0" fontId="22" fillId="0" borderId="0" xfId="38" applyFont="1" applyFill="1">
      <alignment vertical="center"/>
    </xf>
    <xf numFmtId="0" fontId="9" fillId="0" borderId="0" xfId="38" applyFill="1">
      <alignment vertical="center"/>
    </xf>
    <xf numFmtId="0" fontId="10" fillId="0" borderId="0" xfId="53" applyFont="1" applyFill="1" applyAlignment="1">
      <alignment horizontal="center" vertical="center"/>
    </xf>
    <xf numFmtId="0" fontId="23" fillId="0" borderId="0" xfId="38" applyFont="1" applyFill="1" applyAlignment="1">
      <alignment horizontal="center" vertical="center"/>
    </xf>
    <xf numFmtId="0" fontId="22" fillId="0" borderId="11" xfId="38" applyFont="1" applyFill="1" applyBorder="1" applyAlignment="1">
      <alignment horizontal="center" vertical="center" wrapText="1"/>
    </xf>
    <xf numFmtId="0" fontId="22" fillId="0" borderId="0" xfId="53" applyFont="1" applyFill="1" applyAlignment="1">
      <alignment horizontal="center" vertical="center" wrapText="1"/>
    </xf>
    <xf numFmtId="0" fontId="9" fillId="0" borderId="11" xfId="38" applyFont="1" applyFill="1" applyBorder="1">
      <alignment vertical="center"/>
    </xf>
    <xf numFmtId="176" fontId="9" fillId="0" borderId="11" xfId="38" applyNumberFormat="1" applyFont="1" applyFill="1" applyBorder="1" applyAlignment="1">
      <alignment vertical="center"/>
    </xf>
    <xf numFmtId="177" fontId="24" fillId="0" borderId="11" xfId="46" applyNumberFormat="1" applyFont="1" applyBorder="1" applyAlignment="1">
      <alignment vertical="center"/>
    </xf>
    <xf numFmtId="177" fontId="24" fillId="0" borderId="0" xfId="46" applyNumberFormat="1" applyFont="1" applyAlignment="1">
      <alignment vertical="center"/>
    </xf>
    <xf numFmtId="177" fontId="9" fillId="0" borderId="11" xfId="38" applyNumberFormat="1" applyFont="1" applyFill="1" applyBorder="1" applyAlignment="1">
      <alignment vertical="center"/>
    </xf>
    <xf numFmtId="0" fontId="9" fillId="0" borderId="11" xfId="44" applyNumberFormat="1" applyFont="1" applyFill="1" applyBorder="1" applyAlignment="1" applyProtection="1">
      <alignment horizontal="right" vertical="center"/>
      <protection locked="0"/>
    </xf>
    <xf numFmtId="0" fontId="9" fillId="0" borderId="11" xfId="57" applyNumberFormat="1" applyFill="1" applyBorder="1" applyAlignment="1">
      <alignment horizontal="right" vertical="center"/>
    </xf>
    <xf numFmtId="0" fontId="9" fillId="0" borderId="0" xfId="57" applyNumberFormat="1" applyFill="1" applyAlignment="1">
      <alignment horizontal="right" vertical="center"/>
    </xf>
    <xf numFmtId="0" fontId="22" fillId="0" borderId="11" xfId="38" applyFont="1" applyFill="1" applyBorder="1" applyAlignment="1">
      <alignment horizontal="center" vertical="center"/>
    </xf>
    <xf numFmtId="176" fontId="22" fillId="0" borderId="11" xfId="38" applyNumberFormat="1" applyFont="1" applyFill="1" applyBorder="1" applyAlignment="1">
      <alignment vertical="center"/>
    </xf>
    <xf numFmtId="176" fontId="9" fillId="0" borderId="0" xfId="38" applyNumberFormat="1" applyFont="1" applyFill="1">
      <alignment vertical="center"/>
    </xf>
    <xf numFmtId="0" fontId="15" fillId="0" borderId="0" xfId="0" applyNumberFormat="1" applyFont="1" applyFill="1" applyBorder="1" applyAlignment="1" applyProtection="1">
      <alignment horizontal="center" vertical="center"/>
    </xf>
    <xf numFmtId="0" fontId="15" fillId="0" borderId="0" xfId="55" applyNumberFormat="1" applyFont="1" applyFill="1" applyAlignment="1" applyProtection="1">
      <alignment horizontal="center" vertical="center"/>
    </xf>
    <xf numFmtId="0" fontId="7" fillId="0" borderId="0" xfId="55" applyFont="1" applyAlignment="1">
      <alignment vertical="center"/>
    </xf>
    <xf numFmtId="0" fontId="7" fillId="0" borderId="0" xfId="55" applyFont="1" applyAlignment="1">
      <alignment horizontal="right" vertical="center"/>
    </xf>
    <xf numFmtId="0" fontId="16" fillId="3" borderId="11" xfId="55" applyNumberFormat="1" applyFont="1" applyFill="1" applyBorder="1" applyAlignment="1" applyProtection="1">
      <alignment horizontal="center" vertical="center" wrapText="1"/>
    </xf>
    <xf numFmtId="0" fontId="16" fillId="3" borderId="15" xfId="55" applyNumberFormat="1" applyFont="1" applyFill="1" applyBorder="1" applyAlignment="1" applyProtection="1">
      <alignment horizontal="center" vertical="center" wrapText="1"/>
    </xf>
    <xf numFmtId="3" fontId="7" fillId="5" borderId="11" xfId="55" applyNumberFormat="1" applyFont="1" applyFill="1" applyBorder="1" applyAlignment="1" applyProtection="1">
      <alignment horizontal="right" vertical="center"/>
    </xf>
    <xf numFmtId="0" fontId="16" fillId="3" borderId="11" xfId="0" applyNumberFormat="1" applyFont="1" applyFill="1" applyBorder="1" applyAlignment="1" applyProtection="1">
      <alignment horizontal="left" vertical="center"/>
    </xf>
    <xf numFmtId="0" fontId="7" fillId="3" borderId="16" xfId="0" applyNumberFormat="1" applyFont="1" applyFill="1" applyBorder="1" applyAlignment="1" applyProtection="1">
      <alignment horizontal="left" vertical="center"/>
    </xf>
    <xf numFmtId="3" fontId="7" fillId="5" borderId="14" xfId="0" applyNumberFormat="1" applyFont="1" applyFill="1" applyBorder="1" applyAlignment="1" applyProtection="1">
      <alignment horizontal="right" vertical="center"/>
    </xf>
    <xf numFmtId="3" fontId="7" fillId="5" borderId="15" xfId="0" applyNumberFormat="1" applyFont="1" applyFill="1" applyBorder="1" applyAlignment="1" applyProtection="1">
      <alignment horizontal="right" vertical="center"/>
    </xf>
    <xf numFmtId="0" fontId="25" fillId="0" borderId="0" xfId="0" applyFont="1" applyAlignment="1">
      <alignment horizontal="center" vertical="center"/>
    </xf>
    <xf numFmtId="0" fontId="26" fillId="0" borderId="0" xfId="0" applyNumberFormat="1" applyFont="1" applyFill="1" applyBorder="1" applyAlignment="1" applyProtection="1">
      <alignment horizontal="center" vertical="center"/>
    </xf>
    <xf numFmtId="0" fontId="16" fillId="3" borderId="16" xfId="0" applyNumberFormat="1" applyFont="1" applyFill="1" applyBorder="1" applyAlignment="1" applyProtection="1">
      <alignment horizontal="left" vertical="center"/>
    </xf>
    <xf numFmtId="0" fontId="7" fillId="3" borderId="19" xfId="0" applyNumberFormat="1" applyFont="1" applyFill="1" applyBorder="1" applyAlignment="1" applyProtection="1">
      <alignment horizontal="left" vertical="center"/>
    </xf>
    <xf numFmtId="0" fontId="16" fillId="3" borderId="20" xfId="0" applyNumberFormat="1" applyFont="1" applyFill="1" applyBorder="1" applyAlignment="1" applyProtection="1">
      <alignment horizontal="lef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_附件：2012年出口退税基数及超基数上解情况表"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_2002年乡镇现金结算表" xfId="44"/>
    <cellStyle name="强调文字颜色 5" xfId="45" builtinId="45"/>
    <cellStyle name="常规 2 2" xfId="46"/>
    <cellStyle name="40% - 强调文字颜色 5" xfId="47" builtinId="47"/>
    <cellStyle name="60% - 强调文字颜色 5" xfId="48" builtinId="48"/>
    <cellStyle name="强调文字颜色 6" xfId="49" builtinId="49"/>
    <cellStyle name="常规_河南省2011年度财政总决算生成表20120425" xfId="50"/>
    <cellStyle name="40% - 强调文字颜色 6" xfId="51" builtinId="51"/>
    <cellStyle name="60% - 强调文字颜色 6" xfId="52" builtinId="52"/>
    <cellStyle name="常规 15" xfId="53"/>
    <cellStyle name="常规 2" xfId="54"/>
    <cellStyle name="常规 3" xfId="55"/>
    <cellStyle name="常规 4" xfId="56"/>
    <cellStyle name="常规_2005年乡镇财力表(确定)"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97"/>
  <sheetViews>
    <sheetView workbookViewId="0">
      <selection activeCell="B682" sqref="B682"/>
    </sheetView>
  </sheetViews>
  <sheetFormatPr defaultColWidth="9" defaultRowHeight="13.5" outlineLevelCol="1"/>
  <cols>
    <col min="1" max="1" width="41.5" customWidth="1"/>
    <col min="2" max="2" width="33.875" customWidth="1"/>
  </cols>
  <sheetData>
    <row r="1" ht="41" customHeight="1" spans="1:2">
      <c r="A1" s="39" t="s">
        <v>0</v>
      </c>
      <c r="B1" s="39"/>
    </row>
    <row r="2" spans="1:2">
      <c r="A2" s="41"/>
      <c r="B2" s="41"/>
    </row>
    <row r="3" spans="1:2">
      <c r="A3" s="41" t="s">
        <v>1</v>
      </c>
      <c r="B3" s="41"/>
    </row>
    <row r="4" spans="1:2">
      <c r="A4" s="26" t="s">
        <v>2</v>
      </c>
      <c r="B4" s="26" t="s">
        <v>3</v>
      </c>
    </row>
    <row r="5" spans="1:2">
      <c r="A5" s="139" t="s">
        <v>4</v>
      </c>
      <c r="B5" s="29">
        <f>B6+B43+B63+B186+B251+B259+B264+B278+B287+B293+B302+B311+B314+B317+B320+B332+B336+B339+B342+B345</f>
        <v>78705</v>
      </c>
    </row>
    <row r="6" spans="1:2">
      <c r="A6" s="139" t="s">
        <v>5</v>
      </c>
      <c r="B6" s="29">
        <f>SUM(B7,B36,B40)</f>
        <v>34347</v>
      </c>
    </row>
    <row r="7" spans="1:2">
      <c r="A7" s="139" t="s">
        <v>6</v>
      </c>
      <c r="B7" s="29">
        <f>SUM(B8:B35)</f>
        <v>34347</v>
      </c>
    </row>
    <row r="8" spans="1:2">
      <c r="A8" s="134" t="s">
        <v>7</v>
      </c>
      <c r="B8" s="29">
        <v>2500</v>
      </c>
    </row>
    <row r="9" spans="1:2">
      <c r="A9" s="134" t="s">
        <v>8</v>
      </c>
      <c r="B9" s="29">
        <v>612</v>
      </c>
    </row>
    <row r="10" spans="1:2">
      <c r="A10" s="134" t="s">
        <v>9</v>
      </c>
      <c r="B10" s="29">
        <v>26598</v>
      </c>
    </row>
    <row r="11" spans="1:2">
      <c r="A11" s="134" t="s">
        <v>10</v>
      </c>
      <c r="B11" s="29"/>
    </row>
    <row r="12" spans="1:2">
      <c r="A12" s="134" t="s">
        <v>11</v>
      </c>
      <c r="B12" s="29">
        <v>44</v>
      </c>
    </row>
    <row r="13" spans="1:2">
      <c r="A13" s="134" t="s">
        <v>12</v>
      </c>
      <c r="B13" s="29">
        <v>2628</v>
      </c>
    </row>
    <row r="14" spans="1:2">
      <c r="A14" s="134" t="s">
        <v>13</v>
      </c>
      <c r="B14" s="29"/>
    </row>
    <row r="15" spans="1:2">
      <c r="A15" s="134" t="s">
        <v>14</v>
      </c>
      <c r="B15" s="29"/>
    </row>
    <row r="16" spans="1:2">
      <c r="A16" s="134" t="s">
        <v>15</v>
      </c>
      <c r="B16" s="29">
        <v>2382</v>
      </c>
    </row>
    <row r="17" spans="1:2">
      <c r="A17" s="134" t="s">
        <v>16</v>
      </c>
      <c r="B17" s="29">
        <v>41</v>
      </c>
    </row>
    <row r="18" spans="1:2">
      <c r="A18" s="134" t="s">
        <v>17</v>
      </c>
      <c r="B18" s="29"/>
    </row>
    <row r="19" spans="1:2">
      <c r="A19" s="134" t="s">
        <v>18</v>
      </c>
      <c r="B19" s="29"/>
    </row>
    <row r="20" spans="1:2">
      <c r="A20" s="134" t="s">
        <v>19</v>
      </c>
      <c r="B20" s="29"/>
    </row>
    <row r="21" spans="1:2">
      <c r="A21" s="134" t="s">
        <v>20</v>
      </c>
      <c r="B21" s="29"/>
    </row>
    <row r="22" spans="1:2">
      <c r="A22" s="134" t="s">
        <v>21</v>
      </c>
      <c r="B22" s="29">
        <v>-513</v>
      </c>
    </row>
    <row r="23" spans="1:2">
      <c r="A23" s="134" t="s">
        <v>22</v>
      </c>
      <c r="B23" s="29"/>
    </row>
    <row r="24" spans="1:2">
      <c r="A24" s="134" t="s">
        <v>23</v>
      </c>
      <c r="B24" s="29"/>
    </row>
    <row r="25" spans="1:2">
      <c r="A25" s="134" t="s">
        <v>24</v>
      </c>
      <c r="B25" s="29"/>
    </row>
    <row r="26" spans="1:2">
      <c r="A26" s="134" t="s">
        <v>25</v>
      </c>
      <c r="B26" s="29"/>
    </row>
    <row r="27" spans="1:2">
      <c r="A27" s="134" t="s">
        <v>26</v>
      </c>
      <c r="B27" s="29"/>
    </row>
    <row r="28" spans="1:2">
      <c r="A28" s="134" t="s">
        <v>27</v>
      </c>
      <c r="B28" s="29"/>
    </row>
    <row r="29" spans="1:2">
      <c r="A29" s="134" t="s">
        <v>28</v>
      </c>
      <c r="B29" s="29">
        <v>-256</v>
      </c>
    </row>
    <row r="30" spans="1:2">
      <c r="A30" s="134" t="s">
        <v>29</v>
      </c>
      <c r="B30" s="29"/>
    </row>
    <row r="31" spans="1:2">
      <c r="A31" s="134" t="s">
        <v>30</v>
      </c>
      <c r="B31" s="29">
        <v>-526</v>
      </c>
    </row>
    <row r="32" spans="1:2">
      <c r="A32" s="134" t="s">
        <v>31</v>
      </c>
      <c r="B32" s="29"/>
    </row>
    <row r="33" spans="1:2">
      <c r="A33" s="134" t="s">
        <v>32</v>
      </c>
      <c r="B33" s="29">
        <v>837</v>
      </c>
    </row>
    <row r="34" spans="1:2">
      <c r="A34" s="134" t="s">
        <v>33</v>
      </c>
      <c r="B34" s="29"/>
    </row>
    <row r="35" spans="1:2">
      <c r="A35" s="134" t="s">
        <v>34</v>
      </c>
      <c r="B35" s="29"/>
    </row>
    <row r="36" spans="1:2">
      <c r="A36" s="139" t="s">
        <v>35</v>
      </c>
      <c r="B36" s="29"/>
    </row>
    <row r="37" spans="1:2">
      <c r="A37" s="134" t="s">
        <v>36</v>
      </c>
      <c r="B37" s="29"/>
    </row>
    <row r="38" spans="1:2">
      <c r="A38" s="134" t="s">
        <v>37</v>
      </c>
      <c r="B38" s="29"/>
    </row>
    <row r="39" spans="1:2">
      <c r="A39" s="134" t="s">
        <v>38</v>
      </c>
      <c r="B39" s="29"/>
    </row>
    <row r="40" spans="1:2">
      <c r="A40" s="139" t="s">
        <v>39</v>
      </c>
      <c r="B40" s="29"/>
    </row>
    <row r="41" spans="1:2">
      <c r="A41" s="134" t="s">
        <v>40</v>
      </c>
      <c r="B41" s="29"/>
    </row>
    <row r="42" spans="1:2">
      <c r="A42" s="134" t="s">
        <v>41</v>
      </c>
      <c r="B42" s="29"/>
    </row>
    <row r="43" spans="1:2">
      <c r="A43" s="139" t="s">
        <v>42</v>
      </c>
      <c r="B43" s="29"/>
    </row>
    <row r="44" spans="1:2">
      <c r="A44" s="139" t="s">
        <v>43</v>
      </c>
      <c r="B44" s="29"/>
    </row>
    <row r="45" spans="1:2">
      <c r="A45" s="134" t="s">
        <v>44</v>
      </c>
      <c r="B45" s="29"/>
    </row>
    <row r="46" spans="1:2">
      <c r="A46" s="134" t="s">
        <v>45</v>
      </c>
      <c r="B46" s="29"/>
    </row>
    <row r="47" spans="1:2">
      <c r="A47" s="134" t="s">
        <v>46</v>
      </c>
      <c r="B47" s="29"/>
    </row>
    <row r="48" spans="1:2">
      <c r="A48" s="134" t="s">
        <v>47</v>
      </c>
      <c r="B48" s="29"/>
    </row>
    <row r="49" spans="1:2">
      <c r="A49" s="134" t="s">
        <v>48</v>
      </c>
      <c r="B49" s="29"/>
    </row>
    <row r="50" spans="1:2">
      <c r="A50" s="134" t="s">
        <v>49</v>
      </c>
      <c r="B50" s="29"/>
    </row>
    <row r="51" spans="1:2">
      <c r="A51" s="134" t="s">
        <v>50</v>
      </c>
      <c r="B51" s="29"/>
    </row>
    <row r="52" spans="1:2">
      <c r="A52" s="134" t="s">
        <v>51</v>
      </c>
      <c r="B52" s="29"/>
    </row>
    <row r="53" spans="1:2">
      <c r="A53" s="134" t="s">
        <v>52</v>
      </c>
      <c r="B53" s="29"/>
    </row>
    <row r="54" spans="1:2">
      <c r="A54" s="134" t="s">
        <v>53</v>
      </c>
      <c r="B54" s="29"/>
    </row>
    <row r="55" spans="1:2">
      <c r="A55" s="134" t="s">
        <v>54</v>
      </c>
      <c r="B55" s="29"/>
    </row>
    <row r="56" spans="1:2">
      <c r="A56" s="139" t="s">
        <v>55</v>
      </c>
      <c r="B56" s="29"/>
    </row>
    <row r="57" spans="1:2">
      <c r="A57" s="134" t="s">
        <v>56</v>
      </c>
      <c r="B57" s="29"/>
    </row>
    <row r="58" spans="1:2">
      <c r="A58" s="134" t="s">
        <v>57</v>
      </c>
      <c r="B58" s="29"/>
    </row>
    <row r="59" spans="1:2">
      <c r="A59" s="134" t="s">
        <v>58</v>
      </c>
      <c r="B59" s="29"/>
    </row>
    <row r="60" spans="1:2">
      <c r="A60" s="134" t="s">
        <v>59</v>
      </c>
      <c r="B60" s="29"/>
    </row>
    <row r="61" spans="1:2">
      <c r="A61" s="134" t="s">
        <v>60</v>
      </c>
      <c r="B61" s="29"/>
    </row>
    <row r="62" spans="1:2">
      <c r="A62" s="139" t="s">
        <v>61</v>
      </c>
      <c r="B62" s="29"/>
    </row>
    <row r="63" spans="1:2">
      <c r="A63" s="139" t="s">
        <v>62</v>
      </c>
      <c r="B63" s="29">
        <f>SUM(B64:B80,B84:B89,B93,B98:B99,B103:B109,B126:B127,B130:B132,B137,B142,B147,B152,B157,B162,B167,B172,B177,B182)</f>
        <v>7441</v>
      </c>
    </row>
    <row r="64" spans="1:2">
      <c r="A64" s="139" t="s">
        <v>63</v>
      </c>
      <c r="B64" s="29"/>
    </row>
    <row r="65" spans="1:2">
      <c r="A65" s="139" t="s">
        <v>64</v>
      </c>
      <c r="B65" s="29"/>
    </row>
    <row r="66" spans="1:2">
      <c r="A66" s="139" t="s">
        <v>65</v>
      </c>
      <c r="B66" s="29"/>
    </row>
    <row r="67" spans="1:2">
      <c r="A67" s="139" t="s">
        <v>66</v>
      </c>
      <c r="B67" s="29"/>
    </row>
    <row r="68" spans="1:2">
      <c r="A68" s="139" t="s">
        <v>67</v>
      </c>
      <c r="B68" s="29"/>
    </row>
    <row r="69" spans="1:2">
      <c r="A69" s="139" t="s">
        <v>68</v>
      </c>
      <c r="B69" s="29"/>
    </row>
    <row r="70" spans="1:2">
      <c r="A70" s="139" t="s">
        <v>69</v>
      </c>
      <c r="B70" s="29"/>
    </row>
    <row r="71" spans="1:2">
      <c r="A71" s="139" t="s">
        <v>70</v>
      </c>
      <c r="B71" s="29"/>
    </row>
    <row r="72" spans="1:2">
      <c r="A72" s="139" t="s">
        <v>71</v>
      </c>
      <c r="B72" s="29"/>
    </row>
    <row r="73" spans="1:2">
      <c r="A73" s="139" t="s">
        <v>72</v>
      </c>
      <c r="B73" s="29"/>
    </row>
    <row r="74" spans="1:2">
      <c r="A74" s="139" t="s">
        <v>73</v>
      </c>
      <c r="B74" s="29"/>
    </row>
    <row r="75" spans="1:2">
      <c r="A75" s="139" t="s">
        <v>74</v>
      </c>
      <c r="B75" s="29">
        <v>32</v>
      </c>
    </row>
    <row r="76" spans="1:2">
      <c r="A76" s="139" t="s">
        <v>75</v>
      </c>
      <c r="B76" s="29"/>
    </row>
    <row r="77" spans="1:2">
      <c r="A77" s="139" t="s">
        <v>76</v>
      </c>
      <c r="B77" s="29"/>
    </row>
    <row r="78" spans="1:2">
      <c r="A78" s="139" t="s">
        <v>77</v>
      </c>
      <c r="B78" s="29"/>
    </row>
    <row r="79" spans="1:2">
      <c r="A79" s="139" t="s">
        <v>78</v>
      </c>
      <c r="B79" s="29"/>
    </row>
    <row r="80" spans="1:2">
      <c r="A80" s="139" t="s">
        <v>79</v>
      </c>
      <c r="B80" s="29"/>
    </row>
    <row r="81" spans="1:2">
      <c r="A81" s="134" t="s">
        <v>80</v>
      </c>
      <c r="B81" s="29"/>
    </row>
    <row r="82" spans="1:2">
      <c r="A82" s="134" t="s">
        <v>81</v>
      </c>
      <c r="B82" s="29"/>
    </row>
    <row r="83" spans="1:2">
      <c r="A83" s="134" t="s">
        <v>82</v>
      </c>
      <c r="B83" s="29"/>
    </row>
    <row r="84" spans="1:2">
      <c r="A84" s="139" t="s">
        <v>83</v>
      </c>
      <c r="B84" s="29"/>
    </row>
    <row r="85" spans="1:2">
      <c r="A85" s="139" t="s">
        <v>84</v>
      </c>
      <c r="B85" s="29"/>
    </row>
    <row r="86" spans="1:2">
      <c r="A86" s="139" t="s">
        <v>85</v>
      </c>
      <c r="B86" s="29"/>
    </row>
    <row r="87" spans="1:2">
      <c r="A87" s="139" t="s">
        <v>86</v>
      </c>
      <c r="B87" s="29"/>
    </row>
    <row r="88" spans="1:2">
      <c r="A88" s="139" t="s">
        <v>87</v>
      </c>
      <c r="B88" s="29"/>
    </row>
    <row r="89" spans="1:2">
      <c r="A89" s="139" t="s">
        <v>88</v>
      </c>
      <c r="B89" s="29"/>
    </row>
    <row r="90" spans="1:2">
      <c r="A90" s="134" t="s">
        <v>89</v>
      </c>
      <c r="B90" s="29"/>
    </row>
    <row r="91" spans="1:2">
      <c r="A91" s="134" t="s">
        <v>90</v>
      </c>
      <c r="B91" s="29"/>
    </row>
    <row r="92" spans="1:2">
      <c r="A92" s="134" t="s">
        <v>91</v>
      </c>
      <c r="B92" s="29"/>
    </row>
    <row r="93" spans="1:2">
      <c r="A93" s="139" t="s">
        <v>92</v>
      </c>
      <c r="B93" s="29"/>
    </row>
    <row r="94" spans="1:2">
      <c r="A94" s="134" t="s">
        <v>93</v>
      </c>
      <c r="B94" s="29"/>
    </row>
    <row r="95" spans="1:2">
      <c r="A95" s="134" t="s">
        <v>94</v>
      </c>
      <c r="B95" s="29"/>
    </row>
    <row r="96" spans="1:2">
      <c r="A96" s="134" t="s">
        <v>95</v>
      </c>
      <c r="B96" s="29"/>
    </row>
    <row r="97" spans="1:2">
      <c r="A97" s="134" t="s">
        <v>96</v>
      </c>
      <c r="B97" s="29"/>
    </row>
    <row r="98" spans="1:2">
      <c r="A98" s="139" t="s">
        <v>97</v>
      </c>
      <c r="B98" s="29"/>
    </row>
    <row r="99" spans="1:2">
      <c r="A99" s="139" t="s">
        <v>98</v>
      </c>
      <c r="B99" s="29"/>
    </row>
    <row r="100" spans="1:2">
      <c r="A100" s="134" t="s">
        <v>99</v>
      </c>
      <c r="B100" s="29"/>
    </row>
    <row r="101" spans="1:2">
      <c r="A101" s="134" t="s">
        <v>100</v>
      </c>
      <c r="B101" s="29"/>
    </row>
    <row r="102" spans="1:2">
      <c r="A102" s="134" t="s">
        <v>101</v>
      </c>
      <c r="B102" s="29"/>
    </row>
    <row r="103" spans="1:2">
      <c r="A103" s="139" t="s">
        <v>102</v>
      </c>
      <c r="B103" s="29"/>
    </row>
    <row r="104" spans="1:2">
      <c r="A104" s="139" t="s">
        <v>103</v>
      </c>
      <c r="B104" s="29"/>
    </row>
    <row r="105" spans="1:2">
      <c r="A105" s="139" t="s">
        <v>104</v>
      </c>
      <c r="B105" s="29"/>
    </row>
    <row r="106" spans="1:2">
      <c r="A106" s="139" t="s">
        <v>105</v>
      </c>
      <c r="B106" s="29"/>
    </row>
    <row r="107" spans="1:2">
      <c r="A107" s="139" t="s">
        <v>106</v>
      </c>
      <c r="B107" s="29">
        <v>80</v>
      </c>
    </row>
    <row r="108" spans="1:2">
      <c r="A108" s="139" t="s">
        <v>107</v>
      </c>
      <c r="B108" s="29">
        <v>2044</v>
      </c>
    </row>
    <row r="109" spans="1:2">
      <c r="A109" s="139" t="s">
        <v>108</v>
      </c>
      <c r="B109" s="29">
        <f>SUM(B110:B125)</f>
        <v>4869</v>
      </c>
    </row>
    <row r="110" spans="1:2">
      <c r="A110" s="134" t="s">
        <v>109</v>
      </c>
      <c r="B110" s="29"/>
    </row>
    <row r="111" spans="1:2">
      <c r="A111" s="134" t="s">
        <v>110</v>
      </c>
      <c r="B111" s="29"/>
    </row>
    <row r="112" spans="1:2">
      <c r="A112" s="134" t="s">
        <v>111</v>
      </c>
      <c r="B112" s="29"/>
    </row>
    <row r="113" spans="1:2">
      <c r="A113" s="134" t="s">
        <v>112</v>
      </c>
      <c r="B113" s="29"/>
    </row>
    <row r="114" spans="1:2">
      <c r="A114" s="134" t="s">
        <v>113</v>
      </c>
      <c r="B114" s="29"/>
    </row>
    <row r="115" spans="1:2">
      <c r="A115" s="134" t="s">
        <v>114</v>
      </c>
      <c r="B115" s="29"/>
    </row>
    <row r="116" spans="1:2">
      <c r="A116" s="134" t="s">
        <v>115</v>
      </c>
      <c r="B116" s="29"/>
    </row>
    <row r="117" spans="1:2">
      <c r="A117" s="134" t="s">
        <v>116</v>
      </c>
      <c r="B117" s="29"/>
    </row>
    <row r="118" spans="1:2">
      <c r="A118" s="134" t="s">
        <v>117</v>
      </c>
      <c r="B118" s="29"/>
    </row>
    <row r="119" spans="1:2">
      <c r="A119" s="134" t="s">
        <v>118</v>
      </c>
      <c r="B119" s="29"/>
    </row>
    <row r="120" spans="1:2">
      <c r="A120" s="134" t="s">
        <v>119</v>
      </c>
      <c r="B120" s="29"/>
    </row>
    <row r="121" spans="1:2">
      <c r="A121" s="134" t="s">
        <v>120</v>
      </c>
      <c r="B121" s="29"/>
    </row>
    <row r="122" spans="1:2">
      <c r="A122" s="134" t="s">
        <v>121</v>
      </c>
      <c r="B122" s="29"/>
    </row>
    <row r="123" spans="1:2">
      <c r="A123" s="134" t="s">
        <v>122</v>
      </c>
      <c r="B123" s="29"/>
    </row>
    <row r="124" spans="1:2">
      <c r="A124" s="134" t="s">
        <v>123</v>
      </c>
      <c r="B124" s="29"/>
    </row>
    <row r="125" spans="1:2">
      <c r="A125" s="134" t="s">
        <v>124</v>
      </c>
      <c r="B125" s="29">
        <v>4869</v>
      </c>
    </row>
    <row r="126" spans="1:2">
      <c r="A126" s="139" t="s">
        <v>125</v>
      </c>
      <c r="B126" s="29"/>
    </row>
    <row r="127" spans="1:2">
      <c r="A127" s="139" t="s">
        <v>126</v>
      </c>
      <c r="B127" s="29">
        <f>B128+B129</f>
        <v>89</v>
      </c>
    </row>
    <row r="128" spans="1:2">
      <c r="A128" s="134" t="s">
        <v>127</v>
      </c>
      <c r="B128" s="29"/>
    </row>
    <row r="129" spans="1:2">
      <c r="A129" s="134" t="s">
        <v>128</v>
      </c>
      <c r="B129" s="29">
        <v>89</v>
      </c>
    </row>
    <row r="130" spans="1:2">
      <c r="A130" s="139" t="s">
        <v>129</v>
      </c>
      <c r="B130" s="29">
        <v>292</v>
      </c>
    </row>
    <row r="131" spans="1:2">
      <c r="A131" s="139" t="s">
        <v>130</v>
      </c>
      <c r="B131" s="29">
        <v>3</v>
      </c>
    </row>
    <row r="132" spans="1:2">
      <c r="A132" s="139" t="s">
        <v>131</v>
      </c>
      <c r="B132" s="29"/>
    </row>
    <row r="133" spans="1:2">
      <c r="A133" s="134" t="s">
        <v>132</v>
      </c>
      <c r="B133" s="29"/>
    </row>
    <row r="134" spans="1:2">
      <c r="A134" s="134" t="s">
        <v>133</v>
      </c>
      <c r="B134" s="29"/>
    </row>
    <row r="135" spans="1:2">
      <c r="A135" s="134" t="s">
        <v>134</v>
      </c>
      <c r="B135" s="29"/>
    </row>
    <row r="136" spans="1:2">
      <c r="A136" s="134" t="s">
        <v>135</v>
      </c>
      <c r="B136" s="29"/>
    </row>
    <row r="137" spans="1:2">
      <c r="A137" s="139" t="s">
        <v>136</v>
      </c>
      <c r="B137" s="29"/>
    </row>
    <row r="138" spans="1:2">
      <c r="A138" s="134" t="s">
        <v>137</v>
      </c>
      <c r="B138" s="29"/>
    </row>
    <row r="139" spans="1:2">
      <c r="A139" s="134" t="s">
        <v>138</v>
      </c>
      <c r="B139" s="29"/>
    </row>
    <row r="140" spans="1:2">
      <c r="A140" s="134" t="s">
        <v>139</v>
      </c>
      <c r="B140" s="29"/>
    </row>
    <row r="141" spans="1:2">
      <c r="A141" s="134" t="s">
        <v>140</v>
      </c>
      <c r="B141" s="29"/>
    </row>
    <row r="142" spans="1:2">
      <c r="A142" s="139" t="s">
        <v>141</v>
      </c>
      <c r="B142" s="29"/>
    </row>
    <row r="143" spans="1:2">
      <c r="A143" s="134" t="s">
        <v>142</v>
      </c>
      <c r="B143" s="29"/>
    </row>
    <row r="144" spans="1:2">
      <c r="A144" s="134" t="s">
        <v>143</v>
      </c>
      <c r="B144" s="29"/>
    </row>
    <row r="145" spans="1:2">
      <c r="A145" s="134" t="s">
        <v>144</v>
      </c>
      <c r="B145" s="29"/>
    </row>
    <row r="146" spans="1:2">
      <c r="A146" s="134" t="s">
        <v>145</v>
      </c>
      <c r="B146" s="29"/>
    </row>
    <row r="147" spans="1:2">
      <c r="A147" s="139" t="s">
        <v>146</v>
      </c>
      <c r="B147" s="29"/>
    </row>
    <row r="148" spans="1:2">
      <c r="A148" s="134" t="s">
        <v>147</v>
      </c>
      <c r="B148" s="29"/>
    </row>
    <row r="149" spans="1:2">
      <c r="A149" s="134" t="s">
        <v>148</v>
      </c>
      <c r="B149" s="29"/>
    </row>
    <row r="150" spans="1:2">
      <c r="A150" s="134" t="s">
        <v>149</v>
      </c>
      <c r="B150" s="29"/>
    </row>
    <row r="151" spans="1:2">
      <c r="A151" s="134" t="s">
        <v>150</v>
      </c>
      <c r="B151" s="29"/>
    </row>
    <row r="152" spans="1:2">
      <c r="A152" s="139" t="s">
        <v>151</v>
      </c>
      <c r="B152" s="29"/>
    </row>
    <row r="153" spans="1:2">
      <c r="A153" s="134" t="s">
        <v>132</v>
      </c>
      <c r="B153" s="29"/>
    </row>
    <row r="154" spans="1:2">
      <c r="A154" s="134" t="s">
        <v>133</v>
      </c>
      <c r="B154" s="29"/>
    </row>
    <row r="155" spans="1:2">
      <c r="A155" s="134" t="s">
        <v>134</v>
      </c>
      <c r="B155" s="29"/>
    </row>
    <row r="156" spans="1:2">
      <c r="A156" s="134" t="s">
        <v>135</v>
      </c>
      <c r="B156" s="29"/>
    </row>
    <row r="157" spans="1:2">
      <c r="A157" s="139" t="s">
        <v>152</v>
      </c>
      <c r="B157" s="29"/>
    </row>
    <row r="158" spans="1:2">
      <c r="A158" s="134" t="s">
        <v>137</v>
      </c>
      <c r="B158" s="29"/>
    </row>
    <row r="159" spans="1:2">
      <c r="A159" s="134" t="s">
        <v>138</v>
      </c>
      <c r="B159" s="29"/>
    </row>
    <row r="160" spans="1:2">
      <c r="A160" s="134" t="s">
        <v>139</v>
      </c>
      <c r="B160" s="29"/>
    </row>
    <row r="161" spans="1:2">
      <c r="A161" s="134" t="s">
        <v>140</v>
      </c>
      <c r="B161" s="29"/>
    </row>
    <row r="162" spans="1:2">
      <c r="A162" s="139" t="s">
        <v>153</v>
      </c>
      <c r="B162" s="29"/>
    </row>
    <row r="163" spans="1:2">
      <c r="A163" s="134" t="s">
        <v>142</v>
      </c>
      <c r="B163" s="29"/>
    </row>
    <row r="164" spans="1:2">
      <c r="A164" s="134" t="s">
        <v>143</v>
      </c>
      <c r="B164" s="29"/>
    </row>
    <row r="165" spans="1:2">
      <c r="A165" s="134" t="s">
        <v>144</v>
      </c>
      <c r="B165" s="29"/>
    </row>
    <row r="166" spans="1:2">
      <c r="A166" s="134" t="s">
        <v>145</v>
      </c>
      <c r="B166" s="29"/>
    </row>
    <row r="167" spans="1:2">
      <c r="A167" s="139" t="s">
        <v>154</v>
      </c>
      <c r="B167" s="29"/>
    </row>
    <row r="168" spans="1:2">
      <c r="A168" s="134" t="s">
        <v>147</v>
      </c>
      <c r="B168" s="29"/>
    </row>
    <row r="169" spans="1:2">
      <c r="A169" s="134" t="s">
        <v>148</v>
      </c>
      <c r="B169" s="29"/>
    </row>
    <row r="170" spans="1:2">
      <c r="A170" s="134" t="s">
        <v>149</v>
      </c>
      <c r="B170" s="29"/>
    </row>
    <row r="171" spans="1:2">
      <c r="A171" s="134" t="s">
        <v>150</v>
      </c>
      <c r="B171" s="29"/>
    </row>
    <row r="172" spans="1:2">
      <c r="A172" s="139" t="s">
        <v>155</v>
      </c>
      <c r="B172" s="29"/>
    </row>
    <row r="173" spans="1:2">
      <c r="A173" s="134" t="s">
        <v>156</v>
      </c>
      <c r="B173" s="29"/>
    </row>
    <row r="174" spans="1:2">
      <c r="A174" s="134" t="s">
        <v>157</v>
      </c>
      <c r="B174" s="29"/>
    </row>
    <row r="175" spans="1:2">
      <c r="A175" s="134" t="s">
        <v>158</v>
      </c>
      <c r="B175" s="29"/>
    </row>
    <row r="176" spans="1:2">
      <c r="A176" s="134" t="s">
        <v>159</v>
      </c>
      <c r="B176" s="29"/>
    </row>
    <row r="177" spans="1:2">
      <c r="A177" s="139" t="s">
        <v>160</v>
      </c>
      <c r="B177" s="29"/>
    </row>
    <row r="178" spans="1:2">
      <c r="A178" s="134" t="s">
        <v>156</v>
      </c>
      <c r="B178" s="29"/>
    </row>
    <row r="179" spans="1:2">
      <c r="A179" s="134" t="s">
        <v>157</v>
      </c>
      <c r="B179" s="29"/>
    </row>
    <row r="180" spans="1:2">
      <c r="A180" s="134" t="s">
        <v>158</v>
      </c>
      <c r="B180" s="29"/>
    </row>
    <row r="181" spans="1:2">
      <c r="A181" s="134" t="s">
        <v>159</v>
      </c>
      <c r="B181" s="29"/>
    </row>
    <row r="182" spans="1:2">
      <c r="A182" s="139" t="s">
        <v>161</v>
      </c>
      <c r="B182" s="29">
        <f>SUM(B183:B185)</f>
        <v>32</v>
      </c>
    </row>
    <row r="183" spans="1:2">
      <c r="A183" s="134" t="s">
        <v>162</v>
      </c>
      <c r="B183" s="29">
        <v>32</v>
      </c>
    </row>
    <row r="184" spans="1:2">
      <c r="A184" s="134" t="s">
        <v>163</v>
      </c>
      <c r="B184" s="29"/>
    </row>
    <row r="185" spans="1:2">
      <c r="A185" s="134" t="s">
        <v>164</v>
      </c>
      <c r="B185" s="29"/>
    </row>
    <row r="186" spans="1:2">
      <c r="A186" s="139" t="s">
        <v>165</v>
      </c>
      <c r="B186" s="29"/>
    </row>
    <row r="187" spans="1:2">
      <c r="A187" s="139" t="s">
        <v>166</v>
      </c>
      <c r="B187" s="29"/>
    </row>
    <row r="188" spans="1:2">
      <c r="A188" s="139" t="s">
        <v>167</v>
      </c>
      <c r="B188" s="29"/>
    </row>
    <row r="189" spans="1:2">
      <c r="A189" s="139" t="s">
        <v>168</v>
      </c>
      <c r="B189" s="29"/>
    </row>
    <row r="190" spans="1:2">
      <c r="A190" s="139" t="s">
        <v>169</v>
      </c>
      <c r="B190" s="29"/>
    </row>
    <row r="191" spans="1:2">
      <c r="A191" s="139" t="s">
        <v>170</v>
      </c>
      <c r="B191" s="29"/>
    </row>
    <row r="192" spans="1:2">
      <c r="A192" s="139" t="s">
        <v>171</v>
      </c>
      <c r="B192" s="29"/>
    </row>
    <row r="193" spans="1:2">
      <c r="A193" s="139" t="s">
        <v>172</v>
      </c>
      <c r="B193" s="29"/>
    </row>
    <row r="194" spans="1:2">
      <c r="A194" s="139" t="s">
        <v>173</v>
      </c>
      <c r="B194" s="29"/>
    </row>
    <row r="195" spans="1:2">
      <c r="A195" s="139" t="s">
        <v>174</v>
      </c>
      <c r="B195" s="29"/>
    </row>
    <row r="196" spans="1:2">
      <c r="A196" s="139" t="s">
        <v>175</v>
      </c>
      <c r="B196" s="29"/>
    </row>
    <row r="197" spans="1:2">
      <c r="A197" s="139" t="s">
        <v>176</v>
      </c>
      <c r="B197" s="29"/>
    </row>
    <row r="198" spans="1:2">
      <c r="A198" s="139" t="s">
        <v>177</v>
      </c>
      <c r="B198" s="29"/>
    </row>
    <row r="199" spans="1:2">
      <c r="A199" s="139" t="s">
        <v>178</v>
      </c>
      <c r="B199" s="29"/>
    </row>
    <row r="200" spans="1:2">
      <c r="A200" s="139" t="s">
        <v>179</v>
      </c>
      <c r="B200" s="29"/>
    </row>
    <row r="201" spans="1:2">
      <c r="A201" s="139" t="s">
        <v>180</v>
      </c>
      <c r="B201" s="29"/>
    </row>
    <row r="202" spans="1:2">
      <c r="A202" s="139" t="s">
        <v>181</v>
      </c>
      <c r="B202" s="29"/>
    </row>
    <row r="203" spans="1:2">
      <c r="A203" s="139" t="s">
        <v>182</v>
      </c>
      <c r="B203" s="29"/>
    </row>
    <row r="204" spans="1:2">
      <c r="A204" s="139" t="s">
        <v>183</v>
      </c>
      <c r="B204" s="29"/>
    </row>
    <row r="205" spans="1:2">
      <c r="A205" s="139" t="s">
        <v>184</v>
      </c>
      <c r="B205" s="29"/>
    </row>
    <row r="206" spans="1:2">
      <c r="A206" s="139" t="s">
        <v>185</v>
      </c>
      <c r="B206" s="29"/>
    </row>
    <row r="207" spans="1:2">
      <c r="A207" s="139" t="s">
        <v>186</v>
      </c>
      <c r="B207" s="29"/>
    </row>
    <row r="208" spans="1:2">
      <c r="A208" s="139" t="s">
        <v>187</v>
      </c>
      <c r="B208" s="29"/>
    </row>
    <row r="209" spans="1:2">
      <c r="A209" s="139" t="s">
        <v>188</v>
      </c>
      <c r="B209" s="29"/>
    </row>
    <row r="210" spans="1:2">
      <c r="A210" s="134" t="s">
        <v>189</v>
      </c>
      <c r="B210" s="29"/>
    </row>
    <row r="211" spans="1:2">
      <c r="A211" s="134" t="s">
        <v>190</v>
      </c>
      <c r="B211" s="29"/>
    </row>
    <row r="212" spans="1:2">
      <c r="A212" s="134" t="s">
        <v>191</v>
      </c>
      <c r="B212" s="29"/>
    </row>
    <row r="213" spans="1:2">
      <c r="A213" s="139" t="s">
        <v>192</v>
      </c>
      <c r="B213" s="29"/>
    </row>
    <row r="214" spans="1:2">
      <c r="A214" s="134" t="s">
        <v>193</v>
      </c>
      <c r="B214" s="29"/>
    </row>
    <row r="215" spans="1:2">
      <c r="A215" s="134" t="s">
        <v>194</v>
      </c>
      <c r="B215" s="29"/>
    </row>
    <row r="216" spans="1:2">
      <c r="A216" s="139" t="s">
        <v>195</v>
      </c>
      <c r="B216" s="29"/>
    </row>
    <row r="217" spans="1:2">
      <c r="A217" s="139" t="s">
        <v>196</v>
      </c>
      <c r="B217" s="29"/>
    </row>
    <row r="218" spans="1:2">
      <c r="A218" s="134" t="s">
        <v>197</v>
      </c>
      <c r="B218" s="29"/>
    </row>
    <row r="219" spans="1:2">
      <c r="A219" s="134" t="s">
        <v>198</v>
      </c>
      <c r="B219" s="29"/>
    </row>
    <row r="220" spans="1:2">
      <c r="A220" s="134" t="s">
        <v>199</v>
      </c>
      <c r="B220" s="29"/>
    </row>
    <row r="221" spans="1:2">
      <c r="A221" s="139" t="s">
        <v>200</v>
      </c>
      <c r="B221" s="29"/>
    </row>
    <row r="222" spans="1:2">
      <c r="A222" s="139" t="s">
        <v>201</v>
      </c>
      <c r="B222" s="29"/>
    </row>
    <row r="223" spans="1:2">
      <c r="A223" s="139" t="s">
        <v>202</v>
      </c>
      <c r="B223" s="29"/>
    </row>
    <row r="224" spans="1:2">
      <c r="A224" s="139" t="s">
        <v>203</v>
      </c>
      <c r="B224" s="29"/>
    </row>
    <row r="225" spans="1:2">
      <c r="A225" s="139" t="s">
        <v>204</v>
      </c>
      <c r="B225" s="29"/>
    </row>
    <row r="226" spans="1:2">
      <c r="A226" s="139" t="s">
        <v>205</v>
      </c>
      <c r="B226" s="29"/>
    </row>
    <row r="227" spans="1:2">
      <c r="A227" s="134" t="s">
        <v>206</v>
      </c>
      <c r="B227" s="29"/>
    </row>
    <row r="228" spans="1:2">
      <c r="A228" s="134" t="s">
        <v>207</v>
      </c>
      <c r="B228" s="29"/>
    </row>
    <row r="229" spans="1:2">
      <c r="A229" s="134" t="s">
        <v>208</v>
      </c>
      <c r="B229" s="29"/>
    </row>
    <row r="230" spans="1:2">
      <c r="A230" s="134" t="s">
        <v>209</v>
      </c>
      <c r="B230" s="29"/>
    </row>
    <row r="231" spans="1:2">
      <c r="A231" s="134" t="s">
        <v>210</v>
      </c>
      <c r="B231" s="29"/>
    </row>
    <row r="232" spans="1:2">
      <c r="A232" s="134" t="s">
        <v>211</v>
      </c>
      <c r="B232" s="29"/>
    </row>
    <row r="233" spans="1:2">
      <c r="A233" s="134" t="s">
        <v>212</v>
      </c>
      <c r="B233" s="29"/>
    </row>
    <row r="234" spans="1:2">
      <c r="A234" s="134" t="s">
        <v>213</v>
      </c>
      <c r="B234" s="29"/>
    </row>
    <row r="235" spans="1:2">
      <c r="A235" s="134" t="s">
        <v>214</v>
      </c>
      <c r="B235" s="29"/>
    </row>
    <row r="236" spans="1:2">
      <c r="A236" s="134" t="s">
        <v>215</v>
      </c>
      <c r="B236" s="29"/>
    </row>
    <row r="237" spans="1:2">
      <c r="A237" s="134" t="s">
        <v>216</v>
      </c>
      <c r="B237" s="29"/>
    </row>
    <row r="238" spans="1:2">
      <c r="A238" s="139" t="s">
        <v>217</v>
      </c>
      <c r="B238" s="29"/>
    </row>
    <row r="239" spans="1:2">
      <c r="A239" s="139" t="s">
        <v>218</v>
      </c>
      <c r="B239" s="29"/>
    </row>
    <row r="240" spans="1:2">
      <c r="A240" s="139" t="s">
        <v>219</v>
      </c>
      <c r="B240" s="29"/>
    </row>
    <row r="241" spans="1:2">
      <c r="A241" s="134" t="s">
        <v>220</v>
      </c>
      <c r="B241" s="29"/>
    </row>
    <row r="242" spans="1:2">
      <c r="A242" s="134" t="s">
        <v>221</v>
      </c>
      <c r="B242" s="29"/>
    </row>
    <row r="243" spans="1:2">
      <c r="A243" s="134" t="s">
        <v>222</v>
      </c>
      <c r="B243" s="29"/>
    </row>
    <row r="244" spans="1:2">
      <c r="A244" s="134" t="s">
        <v>223</v>
      </c>
      <c r="B244" s="29"/>
    </row>
    <row r="245" spans="1:2">
      <c r="A245" s="139" t="s">
        <v>224</v>
      </c>
      <c r="B245" s="29"/>
    </row>
    <row r="246" spans="1:2">
      <c r="A246" s="134" t="s">
        <v>225</v>
      </c>
      <c r="B246" s="29"/>
    </row>
    <row r="247" spans="1:2">
      <c r="A247" s="134" t="s">
        <v>226</v>
      </c>
      <c r="B247" s="29"/>
    </row>
    <row r="248" spans="1:2">
      <c r="A248" s="134" t="s">
        <v>227</v>
      </c>
      <c r="B248" s="29"/>
    </row>
    <row r="249" spans="1:2">
      <c r="A249" s="134" t="s">
        <v>228</v>
      </c>
      <c r="B249" s="29"/>
    </row>
    <row r="250" spans="1:2">
      <c r="A250" s="139" t="s">
        <v>229</v>
      </c>
      <c r="B250" s="29"/>
    </row>
    <row r="251" spans="1:2">
      <c r="A251" s="139" t="s">
        <v>230</v>
      </c>
      <c r="B251" s="29">
        <f>SUM(B252,B256:B258)</f>
        <v>1257</v>
      </c>
    </row>
    <row r="252" spans="1:2">
      <c r="A252" s="139" t="s">
        <v>231</v>
      </c>
      <c r="B252" s="29">
        <f>SUM(B253:B255)</f>
        <v>1342</v>
      </c>
    </row>
    <row r="253" spans="1:2">
      <c r="A253" s="134" t="s">
        <v>232</v>
      </c>
      <c r="B253" s="29"/>
    </row>
    <row r="254" spans="1:2">
      <c r="A254" s="134" t="s">
        <v>233</v>
      </c>
      <c r="B254" s="29"/>
    </row>
    <row r="255" spans="1:2">
      <c r="A255" s="134" t="s">
        <v>234</v>
      </c>
      <c r="B255" s="29">
        <v>1342</v>
      </c>
    </row>
    <row r="256" spans="1:2">
      <c r="A256" s="139" t="s">
        <v>235</v>
      </c>
      <c r="B256" s="29">
        <v>-78</v>
      </c>
    </row>
    <row r="257" spans="1:2">
      <c r="A257" s="139" t="s">
        <v>236</v>
      </c>
      <c r="B257" s="29">
        <v>-9</v>
      </c>
    </row>
    <row r="258" spans="1:2">
      <c r="A258" s="139" t="s">
        <v>237</v>
      </c>
      <c r="B258" s="29">
        <v>2</v>
      </c>
    </row>
    <row r="259" spans="1:2">
      <c r="A259" s="139" t="s">
        <v>238</v>
      </c>
      <c r="B259" s="29">
        <f>SUM(B260:B263)</f>
        <v>7613</v>
      </c>
    </row>
    <row r="260" spans="1:2">
      <c r="A260" s="139" t="s">
        <v>239</v>
      </c>
      <c r="B260" s="29"/>
    </row>
    <row r="261" spans="1:2">
      <c r="A261" s="139" t="s">
        <v>240</v>
      </c>
      <c r="B261" s="29">
        <v>337</v>
      </c>
    </row>
    <row r="262" spans="1:2">
      <c r="A262" s="139" t="s">
        <v>241</v>
      </c>
      <c r="B262" s="29">
        <v>7267</v>
      </c>
    </row>
    <row r="263" spans="1:2">
      <c r="A263" s="139" t="s">
        <v>242</v>
      </c>
      <c r="B263" s="29">
        <v>9</v>
      </c>
    </row>
    <row r="264" spans="1:2">
      <c r="A264" s="139" t="s">
        <v>243</v>
      </c>
      <c r="B264" s="29">
        <f>SUM(B265,B268:B277)</f>
        <v>2905</v>
      </c>
    </row>
    <row r="265" spans="1:2">
      <c r="A265" s="139" t="s">
        <v>244</v>
      </c>
      <c r="B265" s="29">
        <f>SUM(B266:B267)</f>
        <v>212</v>
      </c>
    </row>
    <row r="266" spans="1:2">
      <c r="A266" s="134" t="s">
        <v>245</v>
      </c>
      <c r="B266" s="29"/>
    </row>
    <row r="267" spans="1:2">
      <c r="A267" s="134" t="s">
        <v>246</v>
      </c>
      <c r="B267" s="29">
        <v>212</v>
      </c>
    </row>
    <row r="268" spans="1:2">
      <c r="A268" s="139" t="s">
        <v>247</v>
      </c>
      <c r="B268" s="29">
        <v>61</v>
      </c>
    </row>
    <row r="269" spans="1:2">
      <c r="A269" s="139" t="s">
        <v>248</v>
      </c>
      <c r="B269" s="29">
        <v>2288</v>
      </c>
    </row>
    <row r="270" spans="1:2">
      <c r="A270" s="139" t="s">
        <v>249</v>
      </c>
      <c r="B270" s="29"/>
    </row>
    <row r="271" spans="1:2">
      <c r="A271" s="139" t="s">
        <v>250</v>
      </c>
      <c r="B271" s="29">
        <v>4</v>
      </c>
    </row>
    <row r="272" spans="1:2">
      <c r="A272" s="139" t="s">
        <v>251</v>
      </c>
      <c r="B272" s="29">
        <v>271</v>
      </c>
    </row>
    <row r="273" spans="1:2">
      <c r="A273" s="139" t="s">
        <v>252</v>
      </c>
      <c r="B273" s="29"/>
    </row>
    <row r="274" spans="1:2">
      <c r="A274" s="139" t="s">
        <v>253</v>
      </c>
      <c r="B274" s="29">
        <v>65</v>
      </c>
    </row>
    <row r="275" spans="1:2">
      <c r="A275" s="139" t="s">
        <v>254</v>
      </c>
      <c r="B275" s="29">
        <v>4</v>
      </c>
    </row>
    <row r="276" spans="1:2">
      <c r="A276" s="139" t="s">
        <v>255</v>
      </c>
      <c r="B276" s="29"/>
    </row>
    <row r="277" spans="1:2">
      <c r="A277" s="139" t="s">
        <v>256</v>
      </c>
      <c r="B277" s="29"/>
    </row>
    <row r="278" spans="1:2">
      <c r="A278" s="139" t="s">
        <v>257</v>
      </c>
      <c r="B278" s="29">
        <f>SUM(B279:B286)</f>
        <v>890</v>
      </c>
    </row>
    <row r="279" spans="1:2">
      <c r="A279" s="139" t="s">
        <v>258</v>
      </c>
      <c r="B279" s="29">
        <v>87</v>
      </c>
    </row>
    <row r="280" spans="1:2">
      <c r="A280" s="139" t="s">
        <v>259</v>
      </c>
      <c r="B280" s="29">
        <v>70</v>
      </c>
    </row>
    <row r="281" spans="1:2">
      <c r="A281" s="139" t="s">
        <v>260</v>
      </c>
      <c r="B281" s="29">
        <v>601</v>
      </c>
    </row>
    <row r="282" spans="1:2">
      <c r="A282" s="139" t="s">
        <v>261</v>
      </c>
      <c r="B282" s="29"/>
    </row>
    <row r="283" spans="1:2">
      <c r="A283" s="139" t="s">
        <v>262</v>
      </c>
      <c r="B283" s="29">
        <v>15</v>
      </c>
    </row>
    <row r="284" spans="1:2">
      <c r="A284" s="139" t="s">
        <v>263</v>
      </c>
      <c r="B284" s="29">
        <v>31</v>
      </c>
    </row>
    <row r="285" spans="1:2">
      <c r="A285" s="139" t="s">
        <v>264</v>
      </c>
      <c r="B285" s="29">
        <v>82</v>
      </c>
    </row>
    <row r="286" spans="1:2">
      <c r="A286" s="139" t="s">
        <v>265</v>
      </c>
      <c r="B286" s="29">
        <v>4</v>
      </c>
    </row>
    <row r="287" spans="1:2">
      <c r="A287" s="139" t="s">
        <v>266</v>
      </c>
      <c r="B287" s="29">
        <f>SUM(B288,B291:B292)</f>
        <v>608</v>
      </c>
    </row>
    <row r="288" spans="1:2">
      <c r="A288" s="139" t="s">
        <v>267</v>
      </c>
      <c r="B288" s="29"/>
    </row>
    <row r="289" spans="1:2">
      <c r="A289" s="134" t="s">
        <v>268</v>
      </c>
      <c r="B289" s="29"/>
    </row>
    <row r="290" spans="1:2">
      <c r="A290" s="134" t="s">
        <v>269</v>
      </c>
      <c r="B290" s="29"/>
    </row>
    <row r="291" spans="1:2">
      <c r="A291" s="139" t="s">
        <v>270</v>
      </c>
      <c r="B291" s="29">
        <v>593</v>
      </c>
    </row>
    <row r="292" spans="1:2">
      <c r="A292" s="139" t="s">
        <v>271</v>
      </c>
      <c r="B292" s="29">
        <v>15</v>
      </c>
    </row>
    <row r="293" spans="1:2">
      <c r="A293" s="139" t="s">
        <v>272</v>
      </c>
      <c r="B293" s="29">
        <f>SUM(B294:B301)</f>
        <v>1600</v>
      </c>
    </row>
    <row r="294" spans="1:2">
      <c r="A294" s="139" t="s">
        <v>273</v>
      </c>
      <c r="B294" s="29">
        <v>101</v>
      </c>
    </row>
    <row r="295" spans="1:2">
      <c r="A295" s="139" t="s">
        <v>274</v>
      </c>
      <c r="B295" s="29">
        <v>23</v>
      </c>
    </row>
    <row r="296" spans="1:2">
      <c r="A296" s="139" t="s">
        <v>275</v>
      </c>
      <c r="B296" s="29">
        <v>1187</v>
      </c>
    </row>
    <row r="297" spans="1:2">
      <c r="A297" s="139" t="s">
        <v>276</v>
      </c>
      <c r="B297" s="29"/>
    </row>
    <row r="298" spans="1:2">
      <c r="A298" s="139" t="s">
        <v>277</v>
      </c>
      <c r="B298" s="29">
        <v>251</v>
      </c>
    </row>
    <row r="299" spans="1:2">
      <c r="A299" s="139" t="s">
        <v>278</v>
      </c>
      <c r="B299" s="29">
        <v>14</v>
      </c>
    </row>
    <row r="300" spans="1:2">
      <c r="A300" s="139" t="s">
        <v>279</v>
      </c>
      <c r="B300" s="29">
        <v>13</v>
      </c>
    </row>
    <row r="301" spans="1:2">
      <c r="A301" s="139" t="s">
        <v>280</v>
      </c>
      <c r="B301" s="29">
        <v>11</v>
      </c>
    </row>
    <row r="302" spans="1:2">
      <c r="A302" s="139" t="s">
        <v>281</v>
      </c>
      <c r="B302" s="29">
        <f>SUM(B303:B310)</f>
        <v>7220</v>
      </c>
    </row>
    <row r="303" spans="1:2">
      <c r="A303" s="139" t="s">
        <v>282</v>
      </c>
      <c r="B303" s="29"/>
    </row>
    <row r="304" spans="1:2">
      <c r="A304" s="139" t="s">
        <v>283</v>
      </c>
      <c r="B304" s="29"/>
    </row>
    <row r="305" spans="1:2">
      <c r="A305" s="139" t="s">
        <v>284</v>
      </c>
      <c r="B305" s="29">
        <v>5589</v>
      </c>
    </row>
    <row r="306" spans="1:2">
      <c r="A306" s="139" t="s">
        <v>285</v>
      </c>
      <c r="B306" s="29"/>
    </row>
    <row r="307" spans="1:2">
      <c r="A307" s="139" t="s">
        <v>286</v>
      </c>
      <c r="B307" s="29"/>
    </row>
    <row r="308" spans="1:2">
      <c r="A308" s="139" t="s">
        <v>287</v>
      </c>
      <c r="B308" s="29">
        <v>189</v>
      </c>
    </row>
    <row r="309" spans="1:2">
      <c r="A309" s="139" t="s">
        <v>288</v>
      </c>
      <c r="B309" s="29">
        <v>1418</v>
      </c>
    </row>
    <row r="310" spans="1:2">
      <c r="A310" s="139" t="s">
        <v>289</v>
      </c>
      <c r="B310" s="29">
        <v>24</v>
      </c>
    </row>
    <row r="311" spans="1:2">
      <c r="A311" s="139" t="s">
        <v>290</v>
      </c>
      <c r="B311" s="29"/>
    </row>
    <row r="312" spans="1:2">
      <c r="A312" s="139" t="s">
        <v>291</v>
      </c>
      <c r="B312" s="29"/>
    </row>
    <row r="313" spans="1:2">
      <c r="A313" s="139" t="s">
        <v>292</v>
      </c>
      <c r="B313" s="29"/>
    </row>
    <row r="314" spans="1:2">
      <c r="A314" s="139" t="s">
        <v>293</v>
      </c>
      <c r="B314" s="29"/>
    </row>
    <row r="315" spans="1:2">
      <c r="A315" s="139" t="s">
        <v>294</v>
      </c>
      <c r="B315" s="29"/>
    </row>
    <row r="316" spans="1:2">
      <c r="A316" s="139" t="s">
        <v>295</v>
      </c>
      <c r="B316" s="29"/>
    </row>
    <row r="317" spans="1:2">
      <c r="A317" s="139" t="s">
        <v>296</v>
      </c>
      <c r="B317" s="29"/>
    </row>
    <row r="318" spans="1:2">
      <c r="A318" s="139" t="s">
        <v>297</v>
      </c>
      <c r="B318" s="29"/>
    </row>
    <row r="319" spans="1:2">
      <c r="A319" s="139" t="s">
        <v>298</v>
      </c>
      <c r="B319" s="29"/>
    </row>
    <row r="320" spans="1:2">
      <c r="A320" s="139" t="s">
        <v>299</v>
      </c>
      <c r="B320" s="29"/>
    </row>
    <row r="321" spans="1:2">
      <c r="A321" s="139" t="s">
        <v>300</v>
      </c>
      <c r="B321" s="29"/>
    </row>
    <row r="322" spans="1:2">
      <c r="A322" s="134" t="s">
        <v>301</v>
      </c>
      <c r="B322" s="29"/>
    </row>
    <row r="323" spans="1:2">
      <c r="A323" s="134" t="s">
        <v>302</v>
      </c>
      <c r="B323" s="29"/>
    </row>
    <row r="324" spans="1:2">
      <c r="A324" s="134" t="s">
        <v>303</v>
      </c>
      <c r="B324" s="29"/>
    </row>
    <row r="325" spans="1:2">
      <c r="A325" s="139" t="s">
        <v>304</v>
      </c>
      <c r="B325" s="29"/>
    </row>
    <row r="326" spans="1:2">
      <c r="A326" s="134" t="s">
        <v>305</v>
      </c>
      <c r="B326" s="29"/>
    </row>
    <row r="327" spans="1:2">
      <c r="A327" s="134" t="s">
        <v>306</v>
      </c>
      <c r="B327" s="29"/>
    </row>
    <row r="328" spans="1:2">
      <c r="A328" s="134" t="s">
        <v>307</v>
      </c>
      <c r="B328" s="29"/>
    </row>
    <row r="329" spans="1:2">
      <c r="A329" s="134" t="s">
        <v>308</v>
      </c>
      <c r="B329" s="29"/>
    </row>
    <row r="330" spans="1:2">
      <c r="A330" s="139" t="s">
        <v>309</v>
      </c>
      <c r="B330" s="29"/>
    </row>
    <row r="331" spans="1:2">
      <c r="A331" s="139" t="s">
        <v>310</v>
      </c>
      <c r="B331" s="29"/>
    </row>
    <row r="332" spans="1:2">
      <c r="A332" s="139" t="s">
        <v>311</v>
      </c>
      <c r="B332" s="29">
        <f>SUM(B333:B335)</f>
        <v>6094</v>
      </c>
    </row>
    <row r="333" spans="1:2">
      <c r="A333" s="139" t="s">
        <v>312</v>
      </c>
      <c r="B333" s="29">
        <v>4768</v>
      </c>
    </row>
    <row r="334" spans="1:2">
      <c r="A334" s="139" t="s">
        <v>313</v>
      </c>
      <c r="B334" s="29"/>
    </row>
    <row r="335" spans="1:2">
      <c r="A335" s="139" t="s">
        <v>314</v>
      </c>
      <c r="B335" s="29">
        <v>1326</v>
      </c>
    </row>
    <row r="336" spans="1:2">
      <c r="A336" s="139" t="s">
        <v>315</v>
      </c>
      <c r="B336" s="29">
        <f>SUM(B337:B338)</f>
        <v>7704</v>
      </c>
    </row>
    <row r="337" spans="1:2">
      <c r="A337" s="139" t="s">
        <v>316</v>
      </c>
      <c r="B337" s="29">
        <v>7702</v>
      </c>
    </row>
    <row r="338" spans="1:2">
      <c r="A338" s="139" t="s">
        <v>317</v>
      </c>
      <c r="B338" s="29">
        <v>2</v>
      </c>
    </row>
    <row r="339" spans="1:2">
      <c r="A339" s="139" t="s">
        <v>318</v>
      </c>
      <c r="B339" s="29">
        <f>SUM(B340:B341)</f>
        <v>705</v>
      </c>
    </row>
    <row r="340" spans="1:2">
      <c r="A340" s="139" t="s">
        <v>319</v>
      </c>
      <c r="B340" s="29">
        <v>705</v>
      </c>
    </row>
    <row r="341" spans="1:2">
      <c r="A341" s="139" t="s">
        <v>320</v>
      </c>
      <c r="B341" s="29"/>
    </row>
    <row r="342" spans="1:2">
      <c r="A342" s="139" t="s">
        <v>321</v>
      </c>
      <c r="B342" s="29">
        <f>B343+B344</f>
        <v>321</v>
      </c>
    </row>
    <row r="343" spans="1:2">
      <c r="A343" s="139" t="s">
        <v>322</v>
      </c>
      <c r="B343" s="29">
        <v>321</v>
      </c>
    </row>
    <row r="344" spans="1:2">
      <c r="A344" s="139" t="s">
        <v>323</v>
      </c>
      <c r="B344" s="29"/>
    </row>
    <row r="345" spans="1:2">
      <c r="A345" s="139" t="s">
        <v>324</v>
      </c>
      <c r="B345" s="29"/>
    </row>
    <row r="346" spans="1:2">
      <c r="A346" s="139" t="s">
        <v>325</v>
      </c>
      <c r="B346" s="29"/>
    </row>
    <row r="347" spans="1:2">
      <c r="A347" s="139" t="s">
        <v>326</v>
      </c>
      <c r="B347" s="29"/>
    </row>
    <row r="348" spans="1:2">
      <c r="A348" s="139" t="s">
        <v>327</v>
      </c>
      <c r="B348" s="29">
        <f>SUM(B349,B374,B570,B603,B622,B675,B678,B684)</f>
        <v>34104</v>
      </c>
    </row>
    <row r="349" spans="1:2">
      <c r="A349" s="139" t="s">
        <v>328</v>
      </c>
      <c r="B349" s="29">
        <f>SUM(B350,B357:B360,B363:B371)</f>
        <v>3115</v>
      </c>
    </row>
    <row r="350" spans="1:2">
      <c r="A350" s="139" t="s">
        <v>329</v>
      </c>
      <c r="B350" s="29">
        <f>SUM(B351:B356)</f>
        <v>2105</v>
      </c>
    </row>
    <row r="351" spans="1:2">
      <c r="A351" s="134" t="s">
        <v>330</v>
      </c>
      <c r="B351" s="29">
        <v>2105</v>
      </c>
    </row>
    <row r="352" spans="1:2">
      <c r="A352" s="134" t="s">
        <v>331</v>
      </c>
      <c r="B352" s="29"/>
    </row>
    <row r="353" spans="1:2">
      <c r="A353" s="134" t="s">
        <v>332</v>
      </c>
      <c r="B353" s="29"/>
    </row>
    <row r="354" spans="1:2">
      <c r="A354" s="134" t="s">
        <v>333</v>
      </c>
      <c r="B354" s="29"/>
    </row>
    <row r="355" spans="1:2">
      <c r="A355" s="134" t="s">
        <v>334</v>
      </c>
      <c r="B355" s="29"/>
    </row>
    <row r="356" spans="1:2">
      <c r="A356" s="134" t="s">
        <v>335</v>
      </c>
      <c r="B356" s="29"/>
    </row>
    <row r="357" spans="1:2">
      <c r="A357" s="139" t="s">
        <v>336</v>
      </c>
      <c r="B357" s="29"/>
    </row>
    <row r="358" spans="1:2">
      <c r="A358" s="139" t="s">
        <v>337</v>
      </c>
      <c r="B358" s="29"/>
    </row>
    <row r="359" spans="1:2">
      <c r="A359" s="139" t="s">
        <v>338</v>
      </c>
      <c r="B359" s="29"/>
    </row>
    <row r="360" spans="1:2">
      <c r="A360" s="139" t="s">
        <v>339</v>
      </c>
      <c r="B360" s="29">
        <f>SUM(B361:B362)</f>
        <v>702</v>
      </c>
    </row>
    <row r="361" spans="1:2">
      <c r="A361" s="134" t="s">
        <v>340</v>
      </c>
      <c r="B361" s="29">
        <v>702</v>
      </c>
    </row>
    <row r="362" spans="1:2">
      <c r="A362" s="134" t="s">
        <v>341</v>
      </c>
      <c r="B362" s="29"/>
    </row>
    <row r="363" spans="1:2">
      <c r="A363" s="139" t="s">
        <v>342</v>
      </c>
      <c r="B363" s="29"/>
    </row>
    <row r="364" spans="1:2">
      <c r="A364" s="139" t="s">
        <v>343</v>
      </c>
      <c r="B364" s="29">
        <v>308</v>
      </c>
    </row>
    <row r="365" spans="1:2">
      <c r="A365" s="139" t="s">
        <v>344</v>
      </c>
      <c r="B365" s="29"/>
    </row>
    <row r="366" spans="1:2">
      <c r="A366" s="139" t="s">
        <v>345</v>
      </c>
      <c r="B366" s="29"/>
    </row>
    <row r="367" spans="1:2">
      <c r="A367" s="139" t="s">
        <v>346</v>
      </c>
      <c r="B367" s="29"/>
    </row>
    <row r="368" spans="1:2">
      <c r="A368" s="139" t="s">
        <v>347</v>
      </c>
      <c r="B368" s="29"/>
    </row>
    <row r="369" spans="1:2">
      <c r="A369" s="139" t="s">
        <v>348</v>
      </c>
      <c r="B369" s="29"/>
    </row>
    <row r="370" spans="1:2">
      <c r="A370" s="139" t="s">
        <v>349</v>
      </c>
      <c r="B370" s="29"/>
    </row>
    <row r="371" spans="1:2">
      <c r="A371" s="139" t="s">
        <v>350</v>
      </c>
      <c r="B371" s="29"/>
    </row>
    <row r="372" spans="1:2">
      <c r="A372" s="134" t="s">
        <v>351</v>
      </c>
      <c r="B372" s="29"/>
    </row>
    <row r="373" spans="1:2">
      <c r="A373" s="134" t="s">
        <v>352</v>
      </c>
      <c r="B373" s="29"/>
    </row>
    <row r="374" spans="1:2">
      <c r="A374" s="139" t="s">
        <v>353</v>
      </c>
      <c r="B374" s="29">
        <f>B375+B392+B396+B399+B404+B406+B409+B411+B413+B416+B419+B421+B423+B434+B437+B439+B441+B443+B445+B448+B453+B456+B461+B465+B467+B470+B476+B482+B488+B492+B495+B502+B507+B514+B517+B521+B531+B535+B539+B543+B548+B553+B556+B558+B560+B562+B565+B568</f>
        <v>10111</v>
      </c>
    </row>
    <row r="375" spans="1:2">
      <c r="A375" s="139" t="s">
        <v>354</v>
      </c>
      <c r="B375" s="29">
        <f>SUM(B376:B391)</f>
        <v>12</v>
      </c>
    </row>
    <row r="376" spans="1:2">
      <c r="A376" s="134" t="s">
        <v>355</v>
      </c>
      <c r="B376" s="29"/>
    </row>
    <row r="377" spans="1:2">
      <c r="A377" s="134" t="s">
        <v>356</v>
      </c>
      <c r="B377" s="29"/>
    </row>
    <row r="378" spans="1:2">
      <c r="A378" s="134" t="s">
        <v>357</v>
      </c>
      <c r="B378" s="29"/>
    </row>
    <row r="379" spans="1:2">
      <c r="A379" s="134" t="s">
        <v>358</v>
      </c>
      <c r="B379" s="29"/>
    </row>
    <row r="380" spans="1:2">
      <c r="A380" s="134" t="s">
        <v>359</v>
      </c>
      <c r="B380" s="29"/>
    </row>
    <row r="381" spans="1:2">
      <c r="A381" s="134" t="s">
        <v>360</v>
      </c>
      <c r="B381" s="29"/>
    </row>
    <row r="382" spans="1:2">
      <c r="A382" s="134" t="s">
        <v>361</v>
      </c>
      <c r="B382" s="29"/>
    </row>
    <row r="383" spans="1:2">
      <c r="A383" s="134" t="s">
        <v>362</v>
      </c>
      <c r="B383" s="29"/>
    </row>
    <row r="384" spans="1:2">
      <c r="A384" s="134" t="s">
        <v>363</v>
      </c>
      <c r="B384" s="29"/>
    </row>
    <row r="385" spans="1:2">
      <c r="A385" s="134" t="s">
        <v>364</v>
      </c>
      <c r="B385" s="29"/>
    </row>
    <row r="386" spans="1:2">
      <c r="A386" s="134" t="s">
        <v>365</v>
      </c>
      <c r="B386" s="29"/>
    </row>
    <row r="387" spans="1:2">
      <c r="A387" s="134" t="s">
        <v>366</v>
      </c>
      <c r="B387" s="29"/>
    </row>
    <row r="388" spans="1:2">
      <c r="A388" s="134" t="s">
        <v>367</v>
      </c>
      <c r="B388" s="29"/>
    </row>
    <row r="389" spans="1:2">
      <c r="A389" s="134" t="s">
        <v>368</v>
      </c>
      <c r="B389" s="29"/>
    </row>
    <row r="390" spans="1:2">
      <c r="A390" s="134" t="s">
        <v>369</v>
      </c>
      <c r="B390" s="29"/>
    </row>
    <row r="391" spans="1:2">
      <c r="A391" s="134" t="s">
        <v>370</v>
      </c>
      <c r="B391" s="29">
        <v>12</v>
      </c>
    </row>
    <row r="392" spans="1:2">
      <c r="A392" s="139" t="s">
        <v>371</v>
      </c>
      <c r="B392" s="29"/>
    </row>
    <row r="393" spans="1:2">
      <c r="A393" s="134" t="s">
        <v>372</v>
      </c>
      <c r="B393" s="29"/>
    </row>
    <row r="394" spans="1:2">
      <c r="A394" s="134" t="s">
        <v>373</v>
      </c>
      <c r="B394" s="29"/>
    </row>
    <row r="395" spans="1:2">
      <c r="A395" s="134" t="s">
        <v>374</v>
      </c>
      <c r="B395" s="29"/>
    </row>
    <row r="396" spans="1:2">
      <c r="A396" s="139" t="s">
        <v>375</v>
      </c>
      <c r="B396" s="29"/>
    </row>
    <row r="397" spans="1:2">
      <c r="A397" s="134" t="s">
        <v>376</v>
      </c>
      <c r="B397" s="29"/>
    </row>
    <row r="398" spans="1:2">
      <c r="A398" s="134" t="s">
        <v>377</v>
      </c>
      <c r="B398" s="29"/>
    </row>
    <row r="399" spans="1:2">
      <c r="A399" s="139" t="s">
        <v>378</v>
      </c>
      <c r="B399" s="29"/>
    </row>
    <row r="400" spans="1:2">
      <c r="A400" s="134" t="s">
        <v>379</v>
      </c>
      <c r="B400" s="29"/>
    </row>
    <row r="401" spans="1:2">
      <c r="A401" s="134" t="s">
        <v>380</v>
      </c>
      <c r="B401" s="29"/>
    </row>
    <row r="402" spans="1:2">
      <c r="A402" s="134" t="s">
        <v>381</v>
      </c>
      <c r="B402" s="29"/>
    </row>
    <row r="403" spans="1:2">
      <c r="A403" s="134" t="s">
        <v>382</v>
      </c>
      <c r="B403" s="29"/>
    </row>
    <row r="404" spans="1:2">
      <c r="A404" s="139" t="s">
        <v>383</v>
      </c>
      <c r="B404" s="29"/>
    </row>
    <row r="405" spans="1:2">
      <c r="A405" s="134" t="s">
        <v>384</v>
      </c>
      <c r="B405" s="29"/>
    </row>
    <row r="406" spans="1:2">
      <c r="A406" s="139" t="s">
        <v>385</v>
      </c>
      <c r="B406" s="29"/>
    </row>
    <row r="407" spans="1:2">
      <c r="A407" s="134" t="s">
        <v>386</v>
      </c>
      <c r="B407" s="29"/>
    </row>
    <row r="408" spans="1:2">
      <c r="A408" s="134" t="s">
        <v>387</v>
      </c>
      <c r="B408" s="29"/>
    </row>
    <row r="409" spans="1:2">
      <c r="A409" s="139" t="s">
        <v>388</v>
      </c>
      <c r="B409" s="29"/>
    </row>
    <row r="410" spans="1:2">
      <c r="A410" s="134" t="s">
        <v>389</v>
      </c>
      <c r="B410" s="29"/>
    </row>
    <row r="411" spans="1:2">
      <c r="A411" s="139" t="s">
        <v>390</v>
      </c>
      <c r="B411" s="29"/>
    </row>
    <row r="412" spans="1:2">
      <c r="A412" s="134" t="s">
        <v>391</v>
      </c>
      <c r="B412" s="29"/>
    </row>
    <row r="413" spans="1:2">
      <c r="A413" s="139" t="s">
        <v>392</v>
      </c>
      <c r="B413" s="29"/>
    </row>
    <row r="414" spans="1:2">
      <c r="A414" s="134" t="s">
        <v>386</v>
      </c>
      <c r="B414" s="29"/>
    </row>
    <row r="415" spans="1:2">
      <c r="A415" s="134" t="s">
        <v>393</v>
      </c>
      <c r="B415" s="29"/>
    </row>
    <row r="416" spans="1:2">
      <c r="A416" s="139" t="s">
        <v>394</v>
      </c>
      <c r="B416" s="29"/>
    </row>
    <row r="417" spans="1:2">
      <c r="A417" s="134" t="s">
        <v>395</v>
      </c>
      <c r="B417" s="29"/>
    </row>
    <row r="418" spans="1:2">
      <c r="A418" s="140" t="s">
        <v>396</v>
      </c>
      <c r="B418" s="29"/>
    </row>
    <row r="419" spans="1:2">
      <c r="A419" s="139" t="s">
        <v>397</v>
      </c>
      <c r="B419" s="29"/>
    </row>
    <row r="420" spans="1:2">
      <c r="A420" s="134" t="s">
        <v>398</v>
      </c>
      <c r="B420" s="29"/>
    </row>
    <row r="421" spans="1:2">
      <c r="A421" s="141" t="s">
        <v>399</v>
      </c>
      <c r="B421" s="29"/>
    </row>
    <row r="422" spans="1:2">
      <c r="A422" s="134" t="s">
        <v>400</v>
      </c>
      <c r="B422" s="29"/>
    </row>
    <row r="423" spans="1:2">
      <c r="A423" s="139" t="s">
        <v>401</v>
      </c>
      <c r="B423" s="29"/>
    </row>
    <row r="424" spans="1:2">
      <c r="A424" s="134" t="s">
        <v>402</v>
      </c>
      <c r="B424" s="29"/>
    </row>
    <row r="425" spans="1:2">
      <c r="A425" s="134" t="s">
        <v>403</v>
      </c>
      <c r="B425" s="29"/>
    </row>
    <row r="426" spans="1:2">
      <c r="A426" s="134" t="s">
        <v>404</v>
      </c>
      <c r="B426" s="29"/>
    </row>
    <row r="427" spans="1:2">
      <c r="A427" s="134" t="s">
        <v>405</v>
      </c>
      <c r="B427" s="29"/>
    </row>
    <row r="428" spans="1:2">
      <c r="A428" s="134" t="s">
        <v>406</v>
      </c>
      <c r="B428" s="29"/>
    </row>
    <row r="429" spans="1:2">
      <c r="A429" s="134" t="s">
        <v>407</v>
      </c>
      <c r="B429" s="29"/>
    </row>
    <row r="430" spans="1:2">
      <c r="A430" s="134" t="s">
        <v>386</v>
      </c>
      <c r="B430" s="29"/>
    </row>
    <row r="431" spans="1:2">
      <c r="A431" s="134" t="s">
        <v>408</v>
      </c>
      <c r="B431" s="29"/>
    </row>
    <row r="432" spans="1:2">
      <c r="A432" s="134" t="s">
        <v>409</v>
      </c>
      <c r="B432" s="29"/>
    </row>
    <row r="433" spans="1:2">
      <c r="A433" s="134" t="s">
        <v>410</v>
      </c>
      <c r="B433" s="29"/>
    </row>
    <row r="434" spans="1:2">
      <c r="A434" s="139" t="s">
        <v>411</v>
      </c>
      <c r="B434" s="29"/>
    </row>
    <row r="435" spans="1:2">
      <c r="A435" s="134" t="s">
        <v>386</v>
      </c>
      <c r="B435" s="29"/>
    </row>
    <row r="436" spans="1:2">
      <c r="A436" s="134" t="s">
        <v>412</v>
      </c>
      <c r="B436" s="29"/>
    </row>
    <row r="437" spans="1:2">
      <c r="A437" s="139" t="s">
        <v>413</v>
      </c>
      <c r="B437" s="29"/>
    </row>
    <row r="438" spans="1:2">
      <c r="A438" s="134" t="s">
        <v>414</v>
      </c>
      <c r="B438" s="29"/>
    </row>
    <row r="439" spans="1:2">
      <c r="A439" s="139" t="s">
        <v>415</v>
      </c>
      <c r="B439" s="29"/>
    </row>
    <row r="440" spans="1:2">
      <c r="A440" s="134" t="s">
        <v>416</v>
      </c>
      <c r="B440" s="29"/>
    </row>
    <row r="441" spans="1:2">
      <c r="A441" s="139" t="s">
        <v>417</v>
      </c>
      <c r="B441" s="29"/>
    </row>
    <row r="442" spans="1:2">
      <c r="A442" s="134" t="s">
        <v>418</v>
      </c>
      <c r="B442" s="29"/>
    </row>
    <row r="443" spans="1:2">
      <c r="A443" s="139" t="s">
        <v>419</v>
      </c>
      <c r="B443" s="29"/>
    </row>
    <row r="444" spans="1:2">
      <c r="A444" s="134" t="s">
        <v>420</v>
      </c>
      <c r="B444" s="29"/>
    </row>
    <row r="445" spans="1:2">
      <c r="A445" s="139" t="s">
        <v>421</v>
      </c>
      <c r="B445" s="29">
        <f>SUM(B446:B447)</f>
        <v>378</v>
      </c>
    </row>
    <row r="446" spans="1:2">
      <c r="A446" s="134" t="s">
        <v>422</v>
      </c>
      <c r="B446" s="29">
        <v>378</v>
      </c>
    </row>
    <row r="447" spans="1:2">
      <c r="A447" s="134" t="s">
        <v>423</v>
      </c>
      <c r="B447" s="29"/>
    </row>
    <row r="448" spans="1:2">
      <c r="A448" s="139" t="s">
        <v>424</v>
      </c>
      <c r="B448" s="29"/>
    </row>
    <row r="449" spans="1:2">
      <c r="A449" s="134" t="s">
        <v>425</v>
      </c>
      <c r="B449" s="29"/>
    </row>
    <row r="450" spans="1:2">
      <c r="A450" s="134" t="s">
        <v>426</v>
      </c>
      <c r="B450" s="29"/>
    </row>
    <row r="451" spans="1:2">
      <c r="A451" s="134" t="s">
        <v>427</v>
      </c>
      <c r="B451" s="29"/>
    </row>
    <row r="452" spans="1:2">
      <c r="A452" s="134" t="s">
        <v>428</v>
      </c>
      <c r="B452" s="29"/>
    </row>
    <row r="453" spans="1:2">
      <c r="A453" s="139" t="s">
        <v>429</v>
      </c>
      <c r="B453" s="29"/>
    </row>
    <row r="454" spans="1:2">
      <c r="A454" s="134" t="s">
        <v>430</v>
      </c>
      <c r="B454" s="29"/>
    </row>
    <row r="455" spans="1:2">
      <c r="A455" s="134" t="s">
        <v>431</v>
      </c>
      <c r="B455" s="29"/>
    </row>
    <row r="456" spans="1:2">
      <c r="A456" s="139" t="s">
        <v>432</v>
      </c>
      <c r="B456" s="29">
        <f>SUM(B457:B460)</f>
        <v>3872</v>
      </c>
    </row>
    <row r="457" spans="1:2">
      <c r="A457" s="134" t="s">
        <v>433</v>
      </c>
      <c r="B457" s="29"/>
    </row>
    <row r="458" spans="1:2">
      <c r="A458" s="134" t="s">
        <v>434</v>
      </c>
      <c r="B458" s="29">
        <v>3872</v>
      </c>
    </row>
    <row r="459" spans="1:2">
      <c r="A459" s="134" t="s">
        <v>435</v>
      </c>
      <c r="B459" s="29"/>
    </row>
    <row r="460" spans="1:2">
      <c r="A460" s="134" t="s">
        <v>436</v>
      </c>
      <c r="B460" s="29"/>
    </row>
    <row r="461" spans="1:2">
      <c r="A461" s="139" t="s">
        <v>437</v>
      </c>
      <c r="B461" s="29"/>
    </row>
    <row r="462" spans="1:2">
      <c r="A462" s="134" t="s">
        <v>438</v>
      </c>
      <c r="B462" s="29"/>
    </row>
    <row r="463" spans="1:2">
      <c r="A463" s="134" t="s">
        <v>439</v>
      </c>
      <c r="B463" s="29"/>
    </row>
    <row r="464" spans="1:2">
      <c r="A464" s="134" t="s">
        <v>440</v>
      </c>
      <c r="B464" s="29"/>
    </row>
    <row r="465" spans="1:2">
      <c r="A465" s="139" t="s">
        <v>441</v>
      </c>
      <c r="B465" s="29"/>
    </row>
    <row r="466" spans="1:2">
      <c r="A466" s="134" t="s">
        <v>442</v>
      </c>
      <c r="B466" s="29"/>
    </row>
    <row r="467" spans="1:2">
      <c r="A467" s="139" t="s">
        <v>443</v>
      </c>
      <c r="B467" s="29"/>
    </row>
    <row r="468" spans="1:2">
      <c r="A468" s="134" t="s">
        <v>444</v>
      </c>
      <c r="B468" s="29"/>
    </row>
    <row r="469" spans="1:2">
      <c r="A469" s="134" t="s">
        <v>445</v>
      </c>
      <c r="B469" s="29"/>
    </row>
    <row r="470" spans="1:2">
      <c r="A470" s="139" t="s">
        <v>446</v>
      </c>
      <c r="B470" s="29">
        <f>SUM(B471:B475)</f>
        <v>1769</v>
      </c>
    </row>
    <row r="471" spans="1:2">
      <c r="A471" s="134" t="s">
        <v>447</v>
      </c>
      <c r="B471" s="29">
        <v>0</v>
      </c>
    </row>
    <row r="472" spans="1:2">
      <c r="A472" s="134" t="s">
        <v>448</v>
      </c>
      <c r="B472" s="29">
        <v>1</v>
      </c>
    </row>
    <row r="473" spans="1:2">
      <c r="A473" s="134" t="s">
        <v>449</v>
      </c>
      <c r="B473" s="29"/>
    </row>
    <row r="474" spans="1:2">
      <c r="A474" s="134" t="s">
        <v>450</v>
      </c>
      <c r="B474" s="29"/>
    </row>
    <row r="475" spans="1:2">
      <c r="A475" s="134" t="s">
        <v>451</v>
      </c>
      <c r="B475" s="29">
        <v>1768</v>
      </c>
    </row>
    <row r="476" spans="1:2">
      <c r="A476" s="139" t="s">
        <v>452</v>
      </c>
      <c r="B476" s="29">
        <f>SUM(B477:B481)</f>
        <v>68</v>
      </c>
    </row>
    <row r="477" spans="1:2">
      <c r="A477" s="134" t="s">
        <v>453</v>
      </c>
      <c r="B477" s="29"/>
    </row>
    <row r="478" spans="1:2">
      <c r="A478" s="134" t="s">
        <v>386</v>
      </c>
      <c r="B478" s="29"/>
    </row>
    <row r="479" spans="1:2">
      <c r="A479" s="134" t="s">
        <v>454</v>
      </c>
      <c r="B479" s="29"/>
    </row>
    <row r="480" spans="1:2">
      <c r="A480" s="134" t="s">
        <v>455</v>
      </c>
      <c r="B480" s="29">
        <v>62</v>
      </c>
    </row>
    <row r="481" spans="1:2">
      <c r="A481" s="134" t="s">
        <v>456</v>
      </c>
      <c r="B481" s="29">
        <v>6</v>
      </c>
    </row>
    <row r="482" spans="1:2">
      <c r="A482" s="139" t="s">
        <v>457</v>
      </c>
      <c r="B482" s="29"/>
    </row>
    <row r="483" spans="1:2">
      <c r="A483" s="134" t="s">
        <v>458</v>
      </c>
      <c r="B483" s="29"/>
    </row>
    <row r="484" spans="1:2">
      <c r="A484" s="134" t="s">
        <v>459</v>
      </c>
      <c r="B484" s="29"/>
    </row>
    <row r="485" spans="1:2">
      <c r="A485" s="134" t="s">
        <v>460</v>
      </c>
      <c r="B485" s="29"/>
    </row>
    <row r="486" spans="1:2">
      <c r="A486" s="134" t="s">
        <v>461</v>
      </c>
      <c r="B486" s="29"/>
    </row>
    <row r="487" spans="1:2">
      <c r="A487" s="134" t="s">
        <v>462</v>
      </c>
      <c r="B487" s="29"/>
    </row>
    <row r="488" spans="1:2">
      <c r="A488" s="139" t="s">
        <v>463</v>
      </c>
      <c r="B488" s="29"/>
    </row>
    <row r="489" spans="1:2">
      <c r="A489" s="134" t="s">
        <v>386</v>
      </c>
      <c r="B489" s="29"/>
    </row>
    <row r="490" spans="1:2">
      <c r="A490" s="134" t="s">
        <v>464</v>
      </c>
      <c r="B490" s="29"/>
    </row>
    <row r="491" spans="1:2">
      <c r="A491" s="134" t="s">
        <v>465</v>
      </c>
      <c r="B491" s="29"/>
    </row>
    <row r="492" spans="1:2">
      <c r="A492" s="139" t="s">
        <v>466</v>
      </c>
      <c r="B492" s="29"/>
    </row>
    <row r="493" spans="1:2">
      <c r="A493" s="134" t="s">
        <v>386</v>
      </c>
      <c r="B493" s="29"/>
    </row>
    <row r="494" spans="1:2">
      <c r="A494" s="134" t="s">
        <v>467</v>
      </c>
      <c r="B494" s="29"/>
    </row>
    <row r="495" spans="1:2">
      <c r="A495" s="139" t="s">
        <v>468</v>
      </c>
      <c r="B495" s="29"/>
    </row>
    <row r="496" spans="1:2">
      <c r="A496" s="134" t="s">
        <v>386</v>
      </c>
      <c r="B496" s="29"/>
    </row>
    <row r="497" spans="1:2">
      <c r="A497" s="134" t="s">
        <v>469</v>
      </c>
      <c r="B497" s="29"/>
    </row>
    <row r="498" spans="1:2">
      <c r="A498" s="134" t="s">
        <v>470</v>
      </c>
      <c r="B498" s="29"/>
    </row>
    <row r="499" spans="1:2">
      <c r="A499" s="134" t="s">
        <v>471</v>
      </c>
      <c r="B499" s="29"/>
    </row>
    <row r="500" spans="1:2">
      <c r="A500" s="134" t="s">
        <v>472</v>
      </c>
      <c r="B500" s="29"/>
    </row>
    <row r="501" spans="1:2">
      <c r="A501" s="134" t="s">
        <v>473</v>
      </c>
      <c r="B501" s="29"/>
    </row>
    <row r="502" spans="1:2">
      <c r="A502" s="139" t="s">
        <v>474</v>
      </c>
      <c r="B502" s="29"/>
    </row>
    <row r="503" spans="1:2">
      <c r="A503" s="134" t="s">
        <v>386</v>
      </c>
      <c r="B503" s="29"/>
    </row>
    <row r="504" spans="1:2">
      <c r="A504" s="134" t="s">
        <v>475</v>
      </c>
      <c r="B504" s="29"/>
    </row>
    <row r="505" spans="1:2">
      <c r="A505" s="134" t="s">
        <v>476</v>
      </c>
      <c r="B505" s="29"/>
    </row>
    <row r="506" spans="1:2">
      <c r="A506" s="134" t="s">
        <v>477</v>
      </c>
      <c r="B506" s="29"/>
    </row>
    <row r="507" spans="1:2">
      <c r="A507" s="139" t="s">
        <v>478</v>
      </c>
      <c r="B507" s="29">
        <f>SUM(B508:B513)</f>
        <v>6</v>
      </c>
    </row>
    <row r="508" spans="1:2">
      <c r="A508" s="134" t="s">
        <v>479</v>
      </c>
      <c r="B508" s="29"/>
    </row>
    <row r="509" spans="1:2">
      <c r="A509" s="134" t="s">
        <v>480</v>
      </c>
      <c r="B509" s="29"/>
    </row>
    <row r="510" spans="1:2">
      <c r="A510" s="134" t="s">
        <v>481</v>
      </c>
      <c r="B510" s="29"/>
    </row>
    <row r="511" spans="1:2">
      <c r="A511" s="134" t="s">
        <v>482</v>
      </c>
      <c r="B511" s="29"/>
    </row>
    <row r="512" spans="1:2">
      <c r="A512" s="134" t="s">
        <v>483</v>
      </c>
      <c r="B512" s="29"/>
    </row>
    <row r="513" spans="1:2">
      <c r="A513" s="134" t="s">
        <v>484</v>
      </c>
      <c r="B513" s="29">
        <v>6</v>
      </c>
    </row>
    <row r="514" spans="1:2">
      <c r="A514" s="139" t="s">
        <v>485</v>
      </c>
      <c r="B514" s="29"/>
    </row>
    <row r="515" spans="1:2">
      <c r="A515" s="134" t="s">
        <v>486</v>
      </c>
      <c r="B515" s="29"/>
    </row>
    <row r="516" spans="1:2">
      <c r="A516" s="134" t="s">
        <v>487</v>
      </c>
      <c r="B516" s="29"/>
    </row>
    <row r="517" spans="1:2">
      <c r="A517" s="139" t="s">
        <v>488</v>
      </c>
      <c r="B517" s="29">
        <f>SUM(B518:B520)</f>
        <v>184</v>
      </c>
    </row>
    <row r="518" spans="1:2">
      <c r="A518" s="134" t="s">
        <v>386</v>
      </c>
      <c r="B518" s="29"/>
    </row>
    <row r="519" spans="1:2">
      <c r="A519" s="134" t="s">
        <v>489</v>
      </c>
      <c r="B519" s="29">
        <v>90</v>
      </c>
    </row>
    <row r="520" spans="1:2">
      <c r="A520" s="134" t="s">
        <v>490</v>
      </c>
      <c r="B520" s="29">
        <v>94</v>
      </c>
    </row>
    <row r="521" spans="1:2">
      <c r="A521" s="139" t="s">
        <v>491</v>
      </c>
      <c r="B521" s="29">
        <f>SUM(B522:B530)</f>
        <v>1874</v>
      </c>
    </row>
    <row r="522" spans="1:2">
      <c r="A522" s="134" t="s">
        <v>492</v>
      </c>
      <c r="B522" s="29"/>
    </row>
    <row r="523" spans="1:2">
      <c r="A523" s="134" t="s">
        <v>493</v>
      </c>
      <c r="B523" s="29"/>
    </row>
    <row r="524" spans="1:2">
      <c r="A524" s="134" t="s">
        <v>386</v>
      </c>
      <c r="B524" s="29"/>
    </row>
    <row r="525" spans="1:2">
      <c r="A525" s="134" t="s">
        <v>494</v>
      </c>
      <c r="B525" s="29"/>
    </row>
    <row r="526" spans="1:2">
      <c r="A526" s="134" t="s">
        <v>495</v>
      </c>
      <c r="B526" s="29"/>
    </row>
    <row r="527" spans="1:2">
      <c r="A527" s="134" t="s">
        <v>496</v>
      </c>
      <c r="B527" s="29"/>
    </row>
    <row r="528" spans="1:2">
      <c r="A528" s="134" t="s">
        <v>497</v>
      </c>
      <c r="B528" s="29">
        <v>1858</v>
      </c>
    </row>
    <row r="529" spans="1:2">
      <c r="A529" s="134" t="s">
        <v>498</v>
      </c>
      <c r="B529" s="29"/>
    </row>
    <row r="530" spans="1:2">
      <c r="A530" s="134" t="s">
        <v>499</v>
      </c>
      <c r="B530" s="29">
        <v>16</v>
      </c>
    </row>
    <row r="531" spans="1:2">
      <c r="A531" s="139" t="s">
        <v>500</v>
      </c>
      <c r="B531" s="29"/>
    </row>
    <row r="532" spans="1:2">
      <c r="A532" s="134" t="s">
        <v>501</v>
      </c>
      <c r="B532" s="29"/>
    </row>
    <row r="533" spans="1:2">
      <c r="A533" s="134" t="s">
        <v>502</v>
      </c>
      <c r="B533" s="29"/>
    </row>
    <row r="534" spans="1:2">
      <c r="A534" s="134" t="s">
        <v>503</v>
      </c>
      <c r="B534" s="29"/>
    </row>
    <row r="535" spans="1:2">
      <c r="A535" s="139" t="s">
        <v>504</v>
      </c>
      <c r="B535" s="29">
        <f>SUM(B536:B538)</f>
        <v>85</v>
      </c>
    </row>
    <row r="536" spans="1:2">
      <c r="A536" s="134" t="s">
        <v>426</v>
      </c>
      <c r="B536" s="29"/>
    </row>
    <row r="537" spans="1:2">
      <c r="A537" s="134" t="s">
        <v>505</v>
      </c>
      <c r="B537" s="29"/>
    </row>
    <row r="538" spans="1:2">
      <c r="A538" s="134" t="s">
        <v>506</v>
      </c>
      <c r="B538" s="29">
        <v>85</v>
      </c>
    </row>
    <row r="539" spans="1:2">
      <c r="A539" s="139" t="s">
        <v>507</v>
      </c>
      <c r="B539" s="29">
        <f>SUM(B540:B542)</f>
        <v>9</v>
      </c>
    </row>
    <row r="540" spans="1:2">
      <c r="A540" s="134" t="s">
        <v>508</v>
      </c>
      <c r="B540" s="29"/>
    </row>
    <row r="541" spans="1:2">
      <c r="A541" s="134" t="s">
        <v>509</v>
      </c>
      <c r="B541" s="29"/>
    </row>
    <row r="542" spans="1:2">
      <c r="A542" s="134" t="s">
        <v>510</v>
      </c>
      <c r="B542" s="29">
        <v>9</v>
      </c>
    </row>
    <row r="543" spans="1:2">
      <c r="A543" s="139" t="s">
        <v>511</v>
      </c>
      <c r="B543" s="29"/>
    </row>
    <row r="544" spans="1:2">
      <c r="A544" s="134" t="s">
        <v>512</v>
      </c>
      <c r="B544" s="29"/>
    </row>
    <row r="545" spans="1:2">
      <c r="A545" s="134" t="s">
        <v>513</v>
      </c>
      <c r="B545" s="29"/>
    </row>
    <row r="546" spans="1:2">
      <c r="A546" s="134" t="s">
        <v>514</v>
      </c>
      <c r="B546" s="29"/>
    </row>
    <row r="547" spans="1:2">
      <c r="A547" s="134" t="s">
        <v>515</v>
      </c>
      <c r="B547" s="29"/>
    </row>
    <row r="548" spans="1:2">
      <c r="A548" s="139" t="s">
        <v>516</v>
      </c>
      <c r="B548" s="29"/>
    </row>
    <row r="549" spans="1:2">
      <c r="A549" s="134" t="s">
        <v>517</v>
      </c>
      <c r="B549" s="29"/>
    </row>
    <row r="550" spans="1:2">
      <c r="A550" s="134" t="s">
        <v>518</v>
      </c>
      <c r="B550" s="29"/>
    </row>
    <row r="551" spans="1:2">
      <c r="A551" s="134" t="s">
        <v>386</v>
      </c>
      <c r="B551" s="29"/>
    </row>
    <row r="552" spans="1:2">
      <c r="A552" s="134" t="s">
        <v>519</v>
      </c>
      <c r="B552" s="29"/>
    </row>
    <row r="553" spans="1:2">
      <c r="A553" s="139" t="s">
        <v>520</v>
      </c>
      <c r="B553" s="29"/>
    </row>
    <row r="554" spans="1:2">
      <c r="A554" s="134" t="s">
        <v>521</v>
      </c>
      <c r="B554" s="29"/>
    </row>
    <row r="555" spans="1:2">
      <c r="A555" s="134" t="s">
        <v>522</v>
      </c>
      <c r="B555" s="29"/>
    </row>
    <row r="556" spans="1:2">
      <c r="A556" s="139" t="s">
        <v>523</v>
      </c>
      <c r="B556" s="29"/>
    </row>
    <row r="557" spans="1:2">
      <c r="A557" s="134" t="s">
        <v>524</v>
      </c>
      <c r="B557" s="29"/>
    </row>
    <row r="558" spans="1:2">
      <c r="A558" s="139" t="s">
        <v>525</v>
      </c>
      <c r="B558" s="29"/>
    </row>
    <row r="559" spans="1:2">
      <c r="A559" s="134" t="s">
        <v>526</v>
      </c>
      <c r="B559" s="29"/>
    </row>
    <row r="560" spans="1:2">
      <c r="A560" s="139" t="s">
        <v>527</v>
      </c>
      <c r="B560" s="29"/>
    </row>
    <row r="561" spans="1:2">
      <c r="A561" s="134" t="s">
        <v>528</v>
      </c>
      <c r="B561" s="29"/>
    </row>
    <row r="562" spans="1:2">
      <c r="A562" s="139" t="s">
        <v>529</v>
      </c>
      <c r="B562" s="29"/>
    </row>
    <row r="563" spans="1:2">
      <c r="A563" s="134" t="s">
        <v>530</v>
      </c>
      <c r="B563" s="29"/>
    </row>
    <row r="564" spans="1:2">
      <c r="A564" s="134" t="s">
        <v>531</v>
      </c>
      <c r="B564" s="29"/>
    </row>
    <row r="565" spans="1:2">
      <c r="A565" s="139" t="s">
        <v>532</v>
      </c>
      <c r="B565" s="29"/>
    </row>
    <row r="566" spans="1:2">
      <c r="A566" s="134" t="s">
        <v>386</v>
      </c>
      <c r="B566" s="29"/>
    </row>
    <row r="567" spans="1:2">
      <c r="A567" s="134" t="s">
        <v>533</v>
      </c>
      <c r="B567" s="29"/>
    </row>
    <row r="568" spans="1:2">
      <c r="A568" s="139" t="s">
        <v>534</v>
      </c>
      <c r="B568" s="29">
        <f>B569</f>
        <v>1854</v>
      </c>
    </row>
    <row r="569" spans="1:2">
      <c r="A569" s="134" t="s">
        <v>535</v>
      </c>
      <c r="B569" s="29">
        <v>1854</v>
      </c>
    </row>
    <row r="570" spans="1:2">
      <c r="A570" s="139" t="s">
        <v>536</v>
      </c>
      <c r="B570" s="29">
        <f>SUM(B571,B596,B601:B602)</f>
        <v>12227</v>
      </c>
    </row>
    <row r="571" spans="1:2">
      <c r="A571" s="139" t="s">
        <v>537</v>
      </c>
      <c r="B571" s="29">
        <f>SUM(B572:B595)</f>
        <v>12227</v>
      </c>
    </row>
    <row r="572" spans="1:2">
      <c r="A572" s="134" t="s">
        <v>538</v>
      </c>
      <c r="B572" s="29">
        <v>4360</v>
      </c>
    </row>
    <row r="573" spans="1:2">
      <c r="A573" s="134" t="s">
        <v>539</v>
      </c>
      <c r="B573" s="29"/>
    </row>
    <row r="574" spans="1:2">
      <c r="A574" s="134" t="s">
        <v>540</v>
      </c>
      <c r="B574" s="29"/>
    </row>
    <row r="575" spans="1:2">
      <c r="A575" s="134" t="s">
        <v>541</v>
      </c>
      <c r="B575" s="29">
        <v>7</v>
      </c>
    </row>
    <row r="576" spans="1:2">
      <c r="A576" s="134" t="s">
        <v>542</v>
      </c>
      <c r="B576" s="29"/>
    </row>
    <row r="577" spans="1:2">
      <c r="A577" s="134" t="s">
        <v>543</v>
      </c>
      <c r="B577" s="29"/>
    </row>
    <row r="578" spans="1:2">
      <c r="A578" s="134" t="s">
        <v>544</v>
      </c>
      <c r="B578" s="29"/>
    </row>
    <row r="579" spans="1:2">
      <c r="A579" s="134" t="s">
        <v>545</v>
      </c>
      <c r="B579" s="29">
        <v>18</v>
      </c>
    </row>
    <row r="580" spans="1:2">
      <c r="A580" s="134" t="s">
        <v>546</v>
      </c>
      <c r="B580" s="29"/>
    </row>
    <row r="581" spans="1:2">
      <c r="A581" s="134" t="s">
        <v>547</v>
      </c>
      <c r="B581" s="29"/>
    </row>
    <row r="582" spans="1:2">
      <c r="A582" s="134" t="s">
        <v>548</v>
      </c>
      <c r="B582" s="29"/>
    </row>
    <row r="583" spans="1:2">
      <c r="A583" s="134" t="s">
        <v>549</v>
      </c>
      <c r="B583" s="29">
        <v>800</v>
      </c>
    </row>
    <row r="584" spans="1:2">
      <c r="A584" s="134" t="s">
        <v>550</v>
      </c>
      <c r="B584" s="29"/>
    </row>
    <row r="585" spans="1:2">
      <c r="A585" s="134" t="s">
        <v>551</v>
      </c>
      <c r="B585" s="29">
        <v>24</v>
      </c>
    </row>
    <row r="586" spans="1:2">
      <c r="A586" s="134" t="s">
        <v>552</v>
      </c>
      <c r="B586" s="29"/>
    </row>
    <row r="587" spans="1:2">
      <c r="A587" s="134" t="s">
        <v>553</v>
      </c>
      <c r="B587" s="29"/>
    </row>
    <row r="588" spans="1:2">
      <c r="A588" s="134" t="s">
        <v>554</v>
      </c>
      <c r="B588" s="29"/>
    </row>
    <row r="589" spans="1:2">
      <c r="A589" s="134" t="s">
        <v>555</v>
      </c>
      <c r="B589" s="29"/>
    </row>
    <row r="590" spans="1:2">
      <c r="A590" s="134" t="s">
        <v>556</v>
      </c>
      <c r="B590" s="29">
        <v>325</v>
      </c>
    </row>
    <row r="591" spans="1:2">
      <c r="A591" s="134" t="s">
        <v>557</v>
      </c>
      <c r="B591" s="29">
        <v>598</v>
      </c>
    </row>
    <row r="592" spans="1:2">
      <c r="A592" s="134" t="s">
        <v>558</v>
      </c>
      <c r="B592" s="29"/>
    </row>
    <row r="593" spans="1:2">
      <c r="A593" s="134" t="s">
        <v>559</v>
      </c>
      <c r="B593" s="29">
        <v>1493</v>
      </c>
    </row>
    <row r="594" spans="1:2">
      <c r="A594" s="134" t="s">
        <v>560</v>
      </c>
      <c r="B594" s="29">
        <v>99</v>
      </c>
    </row>
    <row r="595" spans="1:2">
      <c r="A595" s="134" t="s">
        <v>561</v>
      </c>
      <c r="B595" s="29">
        <v>4503</v>
      </c>
    </row>
    <row r="596" spans="1:2">
      <c r="A596" s="139" t="s">
        <v>562</v>
      </c>
      <c r="B596" s="29"/>
    </row>
    <row r="597" spans="1:2">
      <c r="A597" s="134" t="s">
        <v>563</v>
      </c>
      <c r="B597" s="29"/>
    </row>
    <row r="598" spans="1:2">
      <c r="A598" s="134" t="s">
        <v>564</v>
      </c>
      <c r="B598" s="29"/>
    </row>
    <row r="599" spans="1:2">
      <c r="A599" s="134" t="s">
        <v>565</v>
      </c>
      <c r="B599" s="29"/>
    </row>
    <row r="600" spans="1:2">
      <c r="A600" s="134" t="s">
        <v>566</v>
      </c>
      <c r="B600" s="29"/>
    </row>
    <row r="601" spans="1:2">
      <c r="A601" s="139" t="s">
        <v>567</v>
      </c>
      <c r="B601" s="29"/>
    </row>
    <row r="602" spans="1:2">
      <c r="A602" s="139" t="s">
        <v>568</v>
      </c>
      <c r="B602" s="29"/>
    </row>
    <row r="603" spans="1:2">
      <c r="A603" s="139" t="s">
        <v>569</v>
      </c>
      <c r="B603" s="29"/>
    </row>
    <row r="604" spans="1:2">
      <c r="A604" s="139" t="s">
        <v>570</v>
      </c>
      <c r="B604" s="29"/>
    </row>
    <row r="605" spans="1:2">
      <c r="A605" s="134" t="s">
        <v>571</v>
      </c>
      <c r="B605" s="29"/>
    </row>
    <row r="606" spans="1:2">
      <c r="A606" s="134" t="s">
        <v>572</v>
      </c>
      <c r="B606" s="29"/>
    </row>
    <row r="607" spans="1:2">
      <c r="A607" s="134" t="s">
        <v>573</v>
      </c>
      <c r="B607" s="29"/>
    </row>
    <row r="608" spans="1:2">
      <c r="A608" s="139" t="s">
        <v>574</v>
      </c>
      <c r="B608" s="29"/>
    </row>
    <row r="609" spans="1:2">
      <c r="A609" s="134" t="s">
        <v>575</v>
      </c>
      <c r="B609" s="29"/>
    </row>
    <row r="610" spans="1:2">
      <c r="A610" s="134" t="s">
        <v>576</v>
      </c>
      <c r="B610" s="29"/>
    </row>
    <row r="611" spans="1:2">
      <c r="A611" s="139" t="s">
        <v>577</v>
      </c>
      <c r="B611" s="29"/>
    </row>
    <row r="612" spans="1:2">
      <c r="A612" s="134" t="s">
        <v>578</v>
      </c>
      <c r="B612" s="29"/>
    </row>
    <row r="613" spans="1:2">
      <c r="A613" s="139" t="s">
        <v>579</v>
      </c>
      <c r="B613" s="29"/>
    </row>
    <row r="614" spans="1:2">
      <c r="A614" s="134" t="s">
        <v>580</v>
      </c>
      <c r="B614" s="29"/>
    </row>
    <row r="615" spans="1:2">
      <c r="A615" s="139" t="s">
        <v>581</v>
      </c>
      <c r="B615" s="29"/>
    </row>
    <row r="616" spans="1:2">
      <c r="A616" s="139" t="s">
        <v>582</v>
      </c>
      <c r="B616" s="29"/>
    </row>
    <row r="617" spans="1:2">
      <c r="A617" s="134" t="s">
        <v>583</v>
      </c>
      <c r="B617" s="29"/>
    </row>
    <row r="618" spans="1:2">
      <c r="A618" s="134" t="s">
        <v>584</v>
      </c>
      <c r="B618" s="29"/>
    </row>
    <row r="619" spans="1:2">
      <c r="A619" s="134" t="s">
        <v>585</v>
      </c>
      <c r="B619" s="29"/>
    </row>
    <row r="620" spans="1:2">
      <c r="A620" s="139" t="s">
        <v>586</v>
      </c>
      <c r="B620" s="29"/>
    </row>
    <row r="621" spans="1:2">
      <c r="A621" s="139" t="s">
        <v>587</v>
      </c>
      <c r="B621" s="29"/>
    </row>
    <row r="622" spans="1:2">
      <c r="A622" s="139" t="s">
        <v>588</v>
      </c>
      <c r="B622" s="29">
        <f>SUM(B623,B626,B633:B635,B640,B646:B647,B650,B651,B654:B657,B662:B666,B669:B670,B674)</f>
        <v>3909</v>
      </c>
    </row>
    <row r="623" spans="1:2">
      <c r="A623" s="139" t="s">
        <v>589</v>
      </c>
      <c r="B623" s="29"/>
    </row>
    <row r="624" spans="1:2">
      <c r="A624" s="134" t="s">
        <v>590</v>
      </c>
      <c r="B624" s="29"/>
    </row>
    <row r="625" spans="1:2">
      <c r="A625" s="134" t="s">
        <v>591</v>
      </c>
      <c r="B625" s="29"/>
    </row>
    <row r="626" spans="1:2">
      <c r="A626" s="139" t="s">
        <v>592</v>
      </c>
      <c r="B626" s="29"/>
    </row>
    <row r="627" spans="1:2">
      <c r="A627" s="134" t="s">
        <v>593</v>
      </c>
      <c r="B627" s="29"/>
    </row>
    <row r="628" spans="1:2">
      <c r="A628" s="134" t="s">
        <v>594</v>
      </c>
      <c r="B628" s="29"/>
    </row>
    <row r="629" spans="1:2">
      <c r="A629" s="134" t="s">
        <v>595</v>
      </c>
      <c r="B629" s="29"/>
    </row>
    <row r="630" spans="1:2">
      <c r="A630" s="134" t="s">
        <v>596</v>
      </c>
      <c r="B630" s="29"/>
    </row>
    <row r="631" spans="1:2">
      <c r="A631" s="134" t="s">
        <v>597</v>
      </c>
      <c r="B631" s="29"/>
    </row>
    <row r="632" spans="1:2">
      <c r="A632" s="134" t="s">
        <v>598</v>
      </c>
      <c r="B632" s="29"/>
    </row>
    <row r="633" spans="1:2">
      <c r="A633" s="139" t="s">
        <v>599</v>
      </c>
      <c r="B633" s="29"/>
    </row>
    <row r="634" spans="1:2">
      <c r="A634" s="139" t="s">
        <v>600</v>
      </c>
      <c r="B634" s="29"/>
    </row>
    <row r="635" spans="1:2">
      <c r="A635" s="139" t="s">
        <v>601</v>
      </c>
      <c r="B635" s="29">
        <f>SUM(B636:B639)</f>
        <v>313</v>
      </c>
    </row>
    <row r="636" spans="1:2">
      <c r="A636" s="134" t="s">
        <v>602</v>
      </c>
      <c r="B636" s="29">
        <v>68</v>
      </c>
    </row>
    <row r="637" spans="1:2">
      <c r="A637" s="134" t="s">
        <v>603</v>
      </c>
      <c r="B637" s="29"/>
    </row>
    <row r="638" spans="1:2">
      <c r="A638" s="134" t="s">
        <v>604</v>
      </c>
      <c r="B638" s="29"/>
    </row>
    <row r="639" spans="1:2">
      <c r="A639" s="134" t="s">
        <v>605</v>
      </c>
      <c r="B639" s="29">
        <v>245</v>
      </c>
    </row>
    <row r="640" spans="1:2">
      <c r="A640" s="139" t="s">
        <v>606</v>
      </c>
      <c r="B640" s="29"/>
    </row>
    <row r="641" spans="1:2">
      <c r="A641" s="134" t="s">
        <v>607</v>
      </c>
      <c r="B641" s="29"/>
    </row>
    <row r="642" spans="1:2">
      <c r="A642" s="134" t="s">
        <v>608</v>
      </c>
      <c r="B642" s="29"/>
    </row>
    <row r="643" spans="1:2">
      <c r="A643" s="134" t="s">
        <v>609</v>
      </c>
      <c r="B643" s="29"/>
    </row>
    <row r="644" spans="1:2">
      <c r="A644" s="134" t="s">
        <v>610</v>
      </c>
      <c r="B644" s="29"/>
    </row>
    <row r="645" spans="1:2">
      <c r="A645" s="134" t="s">
        <v>611</v>
      </c>
      <c r="B645" s="29"/>
    </row>
    <row r="646" spans="1:2">
      <c r="A646" s="139" t="s">
        <v>612</v>
      </c>
      <c r="B646" s="29"/>
    </row>
    <row r="647" spans="1:2">
      <c r="A647" s="139" t="s">
        <v>613</v>
      </c>
      <c r="B647" s="29"/>
    </row>
    <row r="648" spans="1:2">
      <c r="A648" s="134" t="s">
        <v>614</v>
      </c>
      <c r="B648" s="29"/>
    </row>
    <row r="649" spans="1:2">
      <c r="A649" s="134" t="s">
        <v>615</v>
      </c>
      <c r="B649" s="29"/>
    </row>
    <row r="650" spans="1:2">
      <c r="A650" s="139" t="s">
        <v>616</v>
      </c>
      <c r="B650" s="29"/>
    </row>
    <row r="651" spans="1:2">
      <c r="A651" s="139" t="s">
        <v>617</v>
      </c>
      <c r="B651" s="29"/>
    </row>
    <row r="652" spans="1:2">
      <c r="A652" s="134" t="s">
        <v>618</v>
      </c>
      <c r="B652" s="29"/>
    </row>
    <row r="653" spans="1:2">
      <c r="A653" s="134" t="s">
        <v>619</v>
      </c>
      <c r="B653" s="29"/>
    </row>
    <row r="654" spans="1:2">
      <c r="A654" s="139" t="s">
        <v>620</v>
      </c>
      <c r="B654" s="29"/>
    </row>
    <row r="655" spans="1:2">
      <c r="A655" s="139" t="s">
        <v>621</v>
      </c>
      <c r="B655" s="29"/>
    </row>
    <row r="656" spans="1:2">
      <c r="A656" s="139" t="s">
        <v>622</v>
      </c>
      <c r="B656" s="29"/>
    </row>
    <row r="657" spans="1:2">
      <c r="A657" s="139" t="s">
        <v>623</v>
      </c>
      <c r="B657" s="29"/>
    </row>
    <row r="658" spans="1:2">
      <c r="A658" s="134" t="s">
        <v>624</v>
      </c>
      <c r="B658" s="29"/>
    </row>
    <row r="659" spans="1:2">
      <c r="A659" s="134" t="s">
        <v>625</v>
      </c>
      <c r="B659" s="29"/>
    </row>
    <row r="660" spans="1:2">
      <c r="A660" s="134" t="s">
        <v>626</v>
      </c>
      <c r="B660" s="29"/>
    </row>
    <row r="661" spans="1:2">
      <c r="A661" s="134" t="s">
        <v>627</v>
      </c>
      <c r="B661" s="29"/>
    </row>
    <row r="662" spans="1:2">
      <c r="A662" s="139" t="s">
        <v>628</v>
      </c>
      <c r="B662" s="29"/>
    </row>
    <row r="663" spans="1:2">
      <c r="A663" s="139" t="s">
        <v>629</v>
      </c>
      <c r="B663" s="29"/>
    </row>
    <row r="664" spans="1:2">
      <c r="A664" s="139" t="s">
        <v>630</v>
      </c>
      <c r="B664" s="29"/>
    </row>
    <row r="665" spans="1:2">
      <c r="A665" s="139" t="s">
        <v>631</v>
      </c>
      <c r="B665" s="29"/>
    </row>
    <row r="666" spans="1:2">
      <c r="A666" s="139" t="s">
        <v>632</v>
      </c>
      <c r="B666" s="29"/>
    </row>
    <row r="667" spans="1:2">
      <c r="A667" s="134" t="s">
        <v>633</v>
      </c>
      <c r="B667" s="29"/>
    </row>
    <row r="668" spans="1:2">
      <c r="A668" s="134" t="s">
        <v>634</v>
      </c>
      <c r="B668" s="29"/>
    </row>
    <row r="669" spans="1:2">
      <c r="A669" s="139" t="s">
        <v>635</v>
      </c>
      <c r="B669" s="29"/>
    </row>
    <row r="670" spans="1:2">
      <c r="A670" s="139" t="s">
        <v>636</v>
      </c>
      <c r="B670" s="29"/>
    </row>
    <row r="671" spans="1:2">
      <c r="A671" s="134" t="s">
        <v>637</v>
      </c>
      <c r="B671" s="29"/>
    </row>
    <row r="672" spans="1:2">
      <c r="A672" s="134" t="s">
        <v>638</v>
      </c>
      <c r="B672" s="29"/>
    </row>
    <row r="673" spans="1:2">
      <c r="A673" s="134" t="s">
        <v>639</v>
      </c>
      <c r="B673" s="29"/>
    </row>
    <row r="674" spans="1:2">
      <c r="A674" s="139" t="s">
        <v>640</v>
      </c>
      <c r="B674" s="29">
        <v>3596</v>
      </c>
    </row>
    <row r="675" spans="1:2">
      <c r="A675" s="139" t="s">
        <v>641</v>
      </c>
      <c r="B675" s="29">
        <f>B676+B677</f>
        <v>706</v>
      </c>
    </row>
    <row r="676" spans="1:2">
      <c r="A676" s="139" t="s">
        <v>642</v>
      </c>
      <c r="B676" s="29"/>
    </row>
    <row r="677" spans="1:2">
      <c r="A677" s="139" t="s">
        <v>643</v>
      </c>
      <c r="B677" s="29">
        <v>706</v>
      </c>
    </row>
    <row r="678" spans="1:2">
      <c r="A678" s="139" t="s">
        <v>644</v>
      </c>
      <c r="B678" s="29">
        <f>SUM(B679:B683)</f>
        <v>3605</v>
      </c>
    </row>
    <row r="679" spans="1:2">
      <c r="A679" s="139" t="s">
        <v>645</v>
      </c>
      <c r="B679" s="29"/>
    </row>
    <row r="680" spans="1:2">
      <c r="A680" s="139" t="s">
        <v>646</v>
      </c>
      <c r="B680" s="29"/>
    </row>
    <row r="681" spans="1:2">
      <c r="A681" s="139" t="s">
        <v>647</v>
      </c>
      <c r="B681" s="29">
        <v>500</v>
      </c>
    </row>
    <row r="682" spans="1:2">
      <c r="A682" s="139" t="s">
        <v>648</v>
      </c>
      <c r="B682" s="29"/>
    </row>
    <row r="683" spans="1:2">
      <c r="A683" s="139" t="s">
        <v>649</v>
      </c>
      <c r="B683" s="29">
        <v>3105</v>
      </c>
    </row>
    <row r="684" spans="1:2">
      <c r="A684" s="139" t="s">
        <v>650</v>
      </c>
      <c r="B684" s="29">
        <f>SUM(B685:B692)</f>
        <v>431</v>
      </c>
    </row>
    <row r="685" spans="1:2">
      <c r="A685" s="139" t="s">
        <v>651</v>
      </c>
      <c r="B685" s="29"/>
    </row>
    <row r="686" spans="1:2">
      <c r="A686" s="139" t="s">
        <v>652</v>
      </c>
      <c r="B686" s="29"/>
    </row>
    <row r="687" spans="1:2">
      <c r="A687" s="139" t="s">
        <v>653</v>
      </c>
      <c r="B687" s="29"/>
    </row>
    <row r="688" spans="1:2">
      <c r="A688" s="139" t="s">
        <v>654</v>
      </c>
      <c r="B688" s="29"/>
    </row>
    <row r="689" spans="1:2">
      <c r="A689" s="139" t="s">
        <v>655</v>
      </c>
      <c r="B689" s="29"/>
    </row>
    <row r="690" spans="1:2">
      <c r="A690" s="139" t="s">
        <v>656</v>
      </c>
      <c r="B690" s="29"/>
    </row>
    <row r="691" spans="1:2">
      <c r="A691" s="139" t="s">
        <v>657</v>
      </c>
      <c r="B691" s="29"/>
    </row>
    <row r="692" spans="1:2">
      <c r="A692" s="139" t="s">
        <v>658</v>
      </c>
      <c r="B692" s="29">
        <v>431</v>
      </c>
    </row>
    <row r="693" spans="1:2">
      <c r="A693" s="28"/>
      <c r="B693" s="31"/>
    </row>
    <row r="694" spans="1:2">
      <c r="A694" s="28"/>
      <c r="B694" s="31"/>
    </row>
    <row r="695" spans="1:2">
      <c r="A695" s="28"/>
      <c r="B695" s="31"/>
    </row>
    <row r="696" spans="1:2">
      <c r="A696" s="28"/>
      <c r="B696" s="31"/>
    </row>
    <row r="697" spans="1:2">
      <c r="A697" s="26" t="s">
        <v>659</v>
      </c>
      <c r="B697" s="29">
        <f>B5+B348</f>
        <v>112809</v>
      </c>
    </row>
  </sheetData>
  <mergeCells count="3">
    <mergeCell ref="A1:B1"/>
    <mergeCell ref="A2:B2"/>
    <mergeCell ref="A3:B3"/>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1"/>
  <sheetViews>
    <sheetView tabSelected="1" workbookViewId="0">
      <selection activeCell="J15" sqref="J15"/>
    </sheetView>
  </sheetViews>
  <sheetFormatPr defaultColWidth="9" defaultRowHeight="21.75" customHeight="1"/>
  <cols>
    <col min="1" max="1" width="41" style="82" customWidth="1"/>
    <col min="2" max="2" width="20.625" style="83" customWidth="1"/>
    <col min="3" max="3" width="19.75" style="84" customWidth="1"/>
    <col min="4" max="256" width="9" style="83"/>
    <col min="257" max="257" width="41.625" style="83" customWidth="1"/>
    <col min="258" max="258" width="20.625" style="83" customWidth="1"/>
    <col min="259" max="259" width="19.75" style="83" customWidth="1"/>
    <col min="260" max="512" width="9" style="83"/>
    <col min="513" max="513" width="41.625" style="83" customWidth="1"/>
    <col min="514" max="514" width="20.625" style="83" customWidth="1"/>
    <col min="515" max="515" width="19.75" style="83" customWidth="1"/>
    <col min="516" max="768" width="9" style="83"/>
    <col min="769" max="769" width="41.625" style="83" customWidth="1"/>
    <col min="770" max="770" width="20.625" style="83" customWidth="1"/>
    <col min="771" max="771" width="19.75" style="83" customWidth="1"/>
    <col min="772" max="1024" width="9" style="83"/>
    <col min="1025" max="1025" width="41.625" style="83" customWidth="1"/>
    <col min="1026" max="1026" width="20.625" style="83" customWidth="1"/>
    <col min="1027" max="1027" width="19.75" style="83" customWidth="1"/>
    <col min="1028" max="1280" width="9" style="83"/>
    <col min="1281" max="1281" width="41.625" style="83" customWidth="1"/>
    <col min="1282" max="1282" width="20.625" style="83" customWidth="1"/>
    <col min="1283" max="1283" width="19.75" style="83" customWidth="1"/>
    <col min="1284" max="1536" width="9" style="83"/>
    <col min="1537" max="1537" width="41.625" style="83" customWidth="1"/>
    <col min="1538" max="1538" width="20.625" style="83" customWidth="1"/>
    <col min="1539" max="1539" width="19.75" style="83" customWidth="1"/>
    <col min="1540" max="1792" width="9" style="83"/>
    <col min="1793" max="1793" width="41.625" style="83" customWidth="1"/>
    <col min="1794" max="1794" width="20.625" style="83" customWidth="1"/>
    <col min="1795" max="1795" width="19.75" style="83" customWidth="1"/>
    <col min="1796" max="2048" width="9" style="83"/>
    <col min="2049" max="2049" width="41.625" style="83" customWidth="1"/>
    <col min="2050" max="2050" width="20.625" style="83" customWidth="1"/>
    <col min="2051" max="2051" width="19.75" style="83" customWidth="1"/>
    <col min="2052" max="2304" width="9" style="83"/>
    <col min="2305" max="2305" width="41.625" style="83" customWidth="1"/>
    <col min="2306" max="2306" width="20.625" style="83" customWidth="1"/>
    <col min="2307" max="2307" width="19.75" style="83" customWidth="1"/>
    <col min="2308" max="2560" width="9" style="83"/>
    <col min="2561" max="2561" width="41.625" style="83" customWidth="1"/>
    <col min="2562" max="2562" width="20.625" style="83" customWidth="1"/>
    <col min="2563" max="2563" width="19.75" style="83" customWidth="1"/>
    <col min="2564" max="2816" width="9" style="83"/>
    <col min="2817" max="2817" width="41.625" style="83" customWidth="1"/>
    <col min="2818" max="2818" width="20.625" style="83" customWidth="1"/>
    <col min="2819" max="2819" width="19.75" style="83" customWidth="1"/>
    <col min="2820" max="3072" width="9" style="83"/>
    <col min="3073" max="3073" width="41.625" style="83" customWidth="1"/>
    <col min="3074" max="3074" width="20.625" style="83" customWidth="1"/>
    <col min="3075" max="3075" width="19.75" style="83" customWidth="1"/>
    <col min="3076" max="3328" width="9" style="83"/>
    <col min="3329" max="3329" width="41.625" style="83" customWidth="1"/>
    <col min="3330" max="3330" width="20.625" style="83" customWidth="1"/>
    <col min="3331" max="3331" width="19.75" style="83" customWidth="1"/>
    <col min="3332" max="3584" width="9" style="83"/>
    <col min="3585" max="3585" width="41.625" style="83" customWidth="1"/>
    <col min="3586" max="3586" width="20.625" style="83" customWidth="1"/>
    <col min="3587" max="3587" width="19.75" style="83" customWidth="1"/>
    <col min="3588" max="3840" width="9" style="83"/>
    <col min="3841" max="3841" width="41.625" style="83" customWidth="1"/>
    <col min="3842" max="3842" width="20.625" style="83" customWidth="1"/>
    <col min="3843" max="3843" width="19.75" style="83" customWidth="1"/>
    <col min="3844" max="4096" width="9" style="83"/>
    <col min="4097" max="4097" width="41.625" style="83" customWidth="1"/>
    <col min="4098" max="4098" width="20.625" style="83" customWidth="1"/>
    <col min="4099" max="4099" width="19.75" style="83" customWidth="1"/>
    <col min="4100" max="4352" width="9" style="83"/>
    <col min="4353" max="4353" width="41.625" style="83" customWidth="1"/>
    <col min="4354" max="4354" width="20.625" style="83" customWidth="1"/>
    <col min="4355" max="4355" width="19.75" style="83" customWidth="1"/>
    <col min="4356" max="4608" width="9" style="83"/>
    <col min="4609" max="4609" width="41.625" style="83" customWidth="1"/>
    <col min="4610" max="4610" width="20.625" style="83" customWidth="1"/>
    <col min="4611" max="4611" width="19.75" style="83" customWidth="1"/>
    <col min="4612" max="4864" width="9" style="83"/>
    <col min="4865" max="4865" width="41.625" style="83" customWidth="1"/>
    <col min="4866" max="4866" width="20.625" style="83" customWidth="1"/>
    <col min="4867" max="4867" width="19.75" style="83" customWidth="1"/>
    <col min="4868" max="5120" width="9" style="83"/>
    <col min="5121" max="5121" width="41.625" style="83" customWidth="1"/>
    <col min="5122" max="5122" width="20.625" style="83" customWidth="1"/>
    <col min="5123" max="5123" width="19.75" style="83" customWidth="1"/>
    <col min="5124" max="5376" width="9" style="83"/>
    <col min="5377" max="5377" width="41.625" style="83" customWidth="1"/>
    <col min="5378" max="5378" width="20.625" style="83" customWidth="1"/>
    <col min="5379" max="5379" width="19.75" style="83" customWidth="1"/>
    <col min="5380" max="5632" width="9" style="83"/>
    <col min="5633" max="5633" width="41.625" style="83" customWidth="1"/>
    <col min="5634" max="5634" width="20.625" style="83" customWidth="1"/>
    <col min="5635" max="5635" width="19.75" style="83" customWidth="1"/>
    <col min="5636" max="5888" width="9" style="83"/>
    <col min="5889" max="5889" width="41.625" style="83" customWidth="1"/>
    <col min="5890" max="5890" width="20.625" style="83" customWidth="1"/>
    <col min="5891" max="5891" width="19.75" style="83" customWidth="1"/>
    <col min="5892" max="6144" width="9" style="83"/>
    <col min="6145" max="6145" width="41.625" style="83" customWidth="1"/>
    <col min="6146" max="6146" width="20.625" style="83" customWidth="1"/>
    <col min="6147" max="6147" width="19.75" style="83" customWidth="1"/>
    <col min="6148" max="6400" width="9" style="83"/>
    <col min="6401" max="6401" width="41.625" style="83" customWidth="1"/>
    <col min="6402" max="6402" width="20.625" style="83" customWidth="1"/>
    <col min="6403" max="6403" width="19.75" style="83" customWidth="1"/>
    <col min="6404" max="6656" width="9" style="83"/>
    <col min="6657" max="6657" width="41.625" style="83" customWidth="1"/>
    <col min="6658" max="6658" width="20.625" style="83" customWidth="1"/>
    <col min="6659" max="6659" width="19.75" style="83" customWidth="1"/>
    <col min="6660" max="6912" width="9" style="83"/>
    <col min="6913" max="6913" width="41.625" style="83" customWidth="1"/>
    <col min="6914" max="6914" width="20.625" style="83" customWidth="1"/>
    <col min="6915" max="6915" width="19.75" style="83" customWidth="1"/>
    <col min="6916" max="7168" width="9" style="83"/>
    <col min="7169" max="7169" width="41.625" style="83" customWidth="1"/>
    <col min="7170" max="7170" width="20.625" style="83" customWidth="1"/>
    <col min="7171" max="7171" width="19.75" style="83" customWidth="1"/>
    <col min="7172" max="7424" width="9" style="83"/>
    <col min="7425" max="7425" width="41.625" style="83" customWidth="1"/>
    <col min="7426" max="7426" width="20.625" style="83" customWidth="1"/>
    <col min="7427" max="7427" width="19.75" style="83" customWidth="1"/>
    <col min="7428" max="7680" width="9" style="83"/>
    <col min="7681" max="7681" width="41.625" style="83" customWidth="1"/>
    <col min="7682" max="7682" width="20.625" style="83" customWidth="1"/>
    <col min="7683" max="7683" width="19.75" style="83" customWidth="1"/>
    <col min="7684" max="7936" width="9" style="83"/>
    <col min="7937" max="7937" width="41.625" style="83" customWidth="1"/>
    <col min="7938" max="7938" width="20.625" style="83" customWidth="1"/>
    <col min="7939" max="7939" width="19.75" style="83" customWidth="1"/>
    <col min="7940" max="8192" width="9" style="83"/>
    <col min="8193" max="8193" width="41.625" style="83" customWidth="1"/>
    <col min="8194" max="8194" width="20.625" style="83" customWidth="1"/>
    <col min="8195" max="8195" width="19.75" style="83" customWidth="1"/>
    <col min="8196" max="8448" width="9" style="83"/>
    <col min="8449" max="8449" width="41.625" style="83" customWidth="1"/>
    <col min="8450" max="8450" width="20.625" style="83" customWidth="1"/>
    <col min="8451" max="8451" width="19.75" style="83" customWidth="1"/>
    <col min="8452" max="8704" width="9" style="83"/>
    <col min="8705" max="8705" width="41.625" style="83" customWidth="1"/>
    <col min="8706" max="8706" width="20.625" style="83" customWidth="1"/>
    <col min="8707" max="8707" width="19.75" style="83" customWidth="1"/>
    <col min="8708" max="8960" width="9" style="83"/>
    <col min="8961" max="8961" width="41.625" style="83" customWidth="1"/>
    <col min="8962" max="8962" width="20.625" style="83" customWidth="1"/>
    <col min="8963" max="8963" width="19.75" style="83" customWidth="1"/>
    <col min="8964" max="9216" width="9" style="83"/>
    <col min="9217" max="9217" width="41.625" style="83" customWidth="1"/>
    <col min="9218" max="9218" width="20.625" style="83" customWidth="1"/>
    <col min="9219" max="9219" width="19.75" style="83" customWidth="1"/>
    <col min="9220" max="9472" width="9" style="83"/>
    <col min="9473" max="9473" width="41.625" style="83" customWidth="1"/>
    <col min="9474" max="9474" width="20.625" style="83" customWidth="1"/>
    <col min="9475" max="9475" width="19.75" style="83" customWidth="1"/>
    <col min="9476" max="9728" width="9" style="83"/>
    <col min="9729" max="9729" width="41.625" style="83" customWidth="1"/>
    <col min="9730" max="9730" width="20.625" style="83" customWidth="1"/>
    <col min="9731" max="9731" width="19.75" style="83" customWidth="1"/>
    <col min="9732" max="9984" width="9" style="83"/>
    <col min="9985" max="9985" width="41.625" style="83" customWidth="1"/>
    <col min="9986" max="9986" width="20.625" style="83" customWidth="1"/>
    <col min="9987" max="9987" width="19.75" style="83" customWidth="1"/>
    <col min="9988" max="10240" width="9" style="83"/>
    <col min="10241" max="10241" width="41.625" style="83" customWidth="1"/>
    <col min="10242" max="10242" width="20.625" style="83" customWidth="1"/>
    <col min="10243" max="10243" width="19.75" style="83" customWidth="1"/>
    <col min="10244" max="10496" width="9" style="83"/>
    <col min="10497" max="10497" width="41.625" style="83" customWidth="1"/>
    <col min="10498" max="10498" width="20.625" style="83" customWidth="1"/>
    <col min="10499" max="10499" width="19.75" style="83" customWidth="1"/>
    <col min="10500" max="10752" width="9" style="83"/>
    <col min="10753" max="10753" width="41.625" style="83" customWidth="1"/>
    <col min="10754" max="10754" width="20.625" style="83" customWidth="1"/>
    <col min="10755" max="10755" width="19.75" style="83" customWidth="1"/>
    <col min="10756" max="11008" width="9" style="83"/>
    <col min="11009" max="11009" width="41.625" style="83" customWidth="1"/>
    <col min="11010" max="11010" width="20.625" style="83" customWidth="1"/>
    <col min="11011" max="11011" width="19.75" style="83" customWidth="1"/>
    <col min="11012" max="11264" width="9" style="83"/>
    <col min="11265" max="11265" width="41.625" style="83" customWidth="1"/>
    <col min="11266" max="11266" width="20.625" style="83" customWidth="1"/>
    <col min="11267" max="11267" width="19.75" style="83" customWidth="1"/>
    <col min="11268" max="11520" width="9" style="83"/>
    <col min="11521" max="11521" width="41.625" style="83" customWidth="1"/>
    <col min="11522" max="11522" width="20.625" style="83" customWidth="1"/>
    <col min="11523" max="11523" width="19.75" style="83" customWidth="1"/>
    <col min="11524" max="11776" width="9" style="83"/>
    <col min="11777" max="11777" width="41.625" style="83" customWidth="1"/>
    <col min="11778" max="11778" width="20.625" style="83" customWidth="1"/>
    <col min="11779" max="11779" width="19.75" style="83" customWidth="1"/>
    <col min="11780" max="12032" width="9" style="83"/>
    <col min="12033" max="12033" width="41.625" style="83" customWidth="1"/>
    <col min="12034" max="12034" width="20.625" style="83" customWidth="1"/>
    <col min="12035" max="12035" width="19.75" style="83" customWidth="1"/>
    <col min="12036" max="12288" width="9" style="83"/>
    <col min="12289" max="12289" width="41.625" style="83" customWidth="1"/>
    <col min="12290" max="12290" width="20.625" style="83" customWidth="1"/>
    <col min="12291" max="12291" width="19.75" style="83" customWidth="1"/>
    <col min="12292" max="12544" width="9" style="83"/>
    <col min="12545" max="12545" width="41.625" style="83" customWidth="1"/>
    <col min="12546" max="12546" width="20.625" style="83" customWidth="1"/>
    <col min="12547" max="12547" width="19.75" style="83" customWidth="1"/>
    <col min="12548" max="12800" width="9" style="83"/>
    <col min="12801" max="12801" width="41.625" style="83" customWidth="1"/>
    <col min="12802" max="12802" width="20.625" style="83" customWidth="1"/>
    <col min="12803" max="12803" width="19.75" style="83" customWidth="1"/>
    <col min="12804" max="13056" width="9" style="83"/>
    <col min="13057" max="13057" width="41.625" style="83" customWidth="1"/>
    <col min="13058" max="13058" width="20.625" style="83" customWidth="1"/>
    <col min="13059" max="13059" width="19.75" style="83" customWidth="1"/>
    <col min="13060" max="13312" width="9" style="83"/>
    <col min="13313" max="13313" width="41.625" style="83" customWidth="1"/>
    <col min="13314" max="13314" width="20.625" style="83" customWidth="1"/>
    <col min="13315" max="13315" width="19.75" style="83" customWidth="1"/>
    <col min="13316" max="13568" width="9" style="83"/>
    <col min="13569" max="13569" width="41.625" style="83" customWidth="1"/>
    <col min="13570" max="13570" width="20.625" style="83" customWidth="1"/>
    <col min="13571" max="13571" width="19.75" style="83" customWidth="1"/>
    <col min="13572" max="13824" width="9" style="83"/>
    <col min="13825" max="13825" width="41.625" style="83" customWidth="1"/>
    <col min="13826" max="13826" width="20.625" style="83" customWidth="1"/>
    <col min="13827" max="13827" width="19.75" style="83" customWidth="1"/>
    <col min="13828" max="14080" width="9" style="83"/>
    <col min="14081" max="14081" width="41.625" style="83" customWidth="1"/>
    <col min="14082" max="14082" width="20.625" style="83" customWidth="1"/>
    <col min="14083" max="14083" width="19.75" style="83" customWidth="1"/>
    <col min="14084" max="14336" width="9" style="83"/>
    <col min="14337" max="14337" width="41.625" style="83" customWidth="1"/>
    <col min="14338" max="14338" width="20.625" style="83" customWidth="1"/>
    <col min="14339" max="14339" width="19.75" style="83" customWidth="1"/>
    <col min="14340" max="14592" width="9" style="83"/>
    <col min="14593" max="14593" width="41.625" style="83" customWidth="1"/>
    <col min="14594" max="14594" width="20.625" style="83" customWidth="1"/>
    <col min="14595" max="14595" width="19.75" style="83" customWidth="1"/>
    <col min="14596" max="14848" width="9" style="83"/>
    <col min="14849" max="14849" width="41.625" style="83" customWidth="1"/>
    <col min="14850" max="14850" width="20.625" style="83" customWidth="1"/>
    <col min="14851" max="14851" width="19.75" style="83" customWidth="1"/>
    <col min="14852" max="15104" width="9" style="83"/>
    <col min="15105" max="15105" width="41.625" style="83" customWidth="1"/>
    <col min="15106" max="15106" width="20.625" style="83" customWidth="1"/>
    <col min="15107" max="15107" width="19.75" style="83" customWidth="1"/>
    <col min="15108" max="15360" width="9" style="83"/>
    <col min="15361" max="15361" width="41.625" style="83" customWidth="1"/>
    <col min="15362" max="15362" width="20.625" style="83" customWidth="1"/>
    <col min="15363" max="15363" width="19.75" style="83" customWidth="1"/>
    <col min="15364" max="15616" width="9" style="83"/>
    <col min="15617" max="15617" width="41.625" style="83" customWidth="1"/>
    <col min="15618" max="15618" width="20.625" style="83" customWidth="1"/>
    <col min="15619" max="15619" width="19.75" style="83" customWidth="1"/>
    <col min="15620" max="15872" width="9" style="83"/>
    <col min="15873" max="15873" width="41.625" style="83" customWidth="1"/>
    <col min="15874" max="15874" width="20.625" style="83" customWidth="1"/>
    <col min="15875" max="15875" width="19.75" style="83" customWidth="1"/>
    <col min="15876" max="16128" width="9" style="83"/>
    <col min="16129" max="16129" width="41.625" style="83" customWidth="1"/>
    <col min="16130" max="16130" width="20.625" style="83" customWidth="1"/>
    <col min="16131" max="16131" width="19.75" style="83" customWidth="1"/>
    <col min="16132" max="16384" width="9" style="83"/>
  </cols>
  <sheetData>
    <row r="1" ht="37.5" customHeight="1" spans="1:3">
      <c r="A1" s="85" t="s">
        <v>1858</v>
      </c>
      <c r="B1" s="85"/>
      <c r="C1" s="85"/>
    </row>
    <row r="2" customHeight="1" spans="1:3">
      <c r="A2" s="86" t="s">
        <v>1</v>
      </c>
      <c r="B2" s="86"/>
      <c r="C2" s="86"/>
    </row>
    <row r="3" ht="39.75" customHeight="1" spans="1:3">
      <c r="A3" s="87" t="s">
        <v>1859</v>
      </c>
      <c r="B3" s="88" t="s">
        <v>1860</v>
      </c>
      <c r="C3" s="88" t="s">
        <v>1861</v>
      </c>
    </row>
    <row r="4" s="80" customFormat="1" ht="20.45" customHeight="1" spans="1:3">
      <c r="A4" s="87" t="s">
        <v>1835</v>
      </c>
      <c r="B4" s="89">
        <f>B5+B11+B43</f>
        <v>396127</v>
      </c>
      <c r="C4" s="89">
        <f>C5+C11+C43</f>
        <v>57881</v>
      </c>
    </row>
    <row r="5" s="80" customFormat="1" ht="20.45" customHeight="1" spans="1:3">
      <c r="A5" s="90" t="s">
        <v>1862</v>
      </c>
      <c r="B5" s="89">
        <f>SUM(B6:B10)</f>
        <v>11858</v>
      </c>
      <c r="C5" s="89">
        <f>SUM(C6:C10)</f>
        <v>239</v>
      </c>
    </row>
    <row r="6" ht="20.45" customHeight="1" spans="1:3">
      <c r="A6" s="91" t="s">
        <v>1863</v>
      </c>
      <c r="B6" s="92">
        <v>623</v>
      </c>
      <c r="C6" s="92">
        <v>1</v>
      </c>
    </row>
    <row r="7" ht="20.45" customHeight="1" spans="1:3">
      <c r="A7" s="93" t="s">
        <v>1864</v>
      </c>
      <c r="B7" s="92">
        <v>826</v>
      </c>
      <c r="C7" s="92"/>
    </row>
    <row r="8" ht="20.45" customHeight="1" spans="1:3">
      <c r="A8" s="91" t="s">
        <v>1865</v>
      </c>
      <c r="B8" s="92">
        <v>1938</v>
      </c>
      <c r="C8" s="92">
        <v>238</v>
      </c>
    </row>
    <row r="9" ht="20.45" customHeight="1" spans="1:3">
      <c r="A9" s="94" t="s">
        <v>1866</v>
      </c>
      <c r="B9" s="92">
        <v>2</v>
      </c>
      <c r="C9" s="92"/>
    </row>
    <row r="10" ht="20.45" customHeight="1" spans="1:3">
      <c r="A10" s="95" t="s">
        <v>1867</v>
      </c>
      <c r="B10" s="92">
        <v>8469</v>
      </c>
      <c r="C10" s="92"/>
    </row>
    <row r="11" s="80" customFormat="1" ht="20.45" customHeight="1" spans="1:3">
      <c r="A11" s="90" t="s">
        <v>1868</v>
      </c>
      <c r="B11" s="89">
        <f>SUM(B12:B18,B24:B42)</f>
        <v>355232</v>
      </c>
      <c r="C11" s="89">
        <f>SUM(C12:C23,C24:C42)</f>
        <v>57352</v>
      </c>
    </row>
    <row r="12" ht="20.45" customHeight="1" spans="1:3">
      <c r="A12" s="95" t="s">
        <v>1869</v>
      </c>
      <c r="B12" s="92">
        <v>94955</v>
      </c>
      <c r="C12" s="92">
        <v>55189</v>
      </c>
    </row>
    <row r="13" ht="20.45" customHeight="1" spans="1:3">
      <c r="A13" s="95" t="s">
        <v>1870</v>
      </c>
      <c r="B13" s="92">
        <v>30597</v>
      </c>
      <c r="C13" s="92"/>
    </row>
    <row r="14" ht="20.45" customHeight="1" spans="1:3">
      <c r="A14" s="95" t="s">
        <v>1871</v>
      </c>
      <c r="B14" s="92">
        <v>5227</v>
      </c>
      <c r="C14" s="92"/>
    </row>
    <row r="15" ht="20.45" customHeight="1" spans="1:3">
      <c r="A15" s="95" t="s">
        <v>1872</v>
      </c>
      <c r="B15" s="92"/>
      <c r="C15" s="92"/>
    </row>
    <row r="16" ht="20.45" customHeight="1" spans="1:3">
      <c r="A16" s="95" t="s">
        <v>1873</v>
      </c>
      <c r="B16" s="92"/>
      <c r="C16" s="92"/>
    </row>
    <row r="17" ht="20.45" customHeight="1" spans="1:3">
      <c r="A17" s="96" t="s">
        <v>1874</v>
      </c>
      <c r="B17" s="92"/>
      <c r="C17" s="92"/>
    </row>
    <row r="18" ht="20.45" customHeight="1" spans="1:3">
      <c r="A18" s="96" t="s">
        <v>1875</v>
      </c>
      <c r="B18" s="92">
        <f>SUM(B19:B22)</f>
        <v>0</v>
      </c>
      <c r="C18" s="92"/>
    </row>
    <row r="19" ht="20.45" customHeight="1" spans="1:3">
      <c r="A19" s="96" t="s">
        <v>1876</v>
      </c>
      <c r="B19" s="92"/>
      <c r="C19" s="92"/>
    </row>
    <row r="20" ht="20.45" customHeight="1" spans="1:3">
      <c r="A20" s="96" t="s">
        <v>1877</v>
      </c>
      <c r="B20" s="92"/>
      <c r="C20" s="92"/>
    </row>
    <row r="21" ht="20.45" customHeight="1" spans="1:3">
      <c r="A21" s="96" t="s">
        <v>1878</v>
      </c>
      <c r="B21" s="92"/>
      <c r="C21" s="92"/>
    </row>
    <row r="22" ht="20.45" customHeight="1" spans="1:3">
      <c r="A22" s="96" t="s">
        <v>1879</v>
      </c>
      <c r="B22" s="92"/>
      <c r="C22" s="92"/>
    </row>
    <row r="23" ht="20.45" customHeight="1" spans="1:3">
      <c r="A23" s="96" t="s">
        <v>1880</v>
      </c>
      <c r="B23" s="92"/>
      <c r="C23" s="92"/>
    </row>
    <row r="24" ht="20.45" customHeight="1" spans="1:3">
      <c r="A24" s="95" t="s">
        <v>1881</v>
      </c>
      <c r="B24" s="92">
        <v>6885</v>
      </c>
      <c r="C24" s="92"/>
    </row>
    <row r="25" ht="20.45" customHeight="1" spans="1:3">
      <c r="A25" s="95" t="s">
        <v>1882</v>
      </c>
      <c r="B25" s="92">
        <v>4000</v>
      </c>
      <c r="C25" s="92">
        <v>1636</v>
      </c>
    </row>
    <row r="26" ht="20.45" customHeight="1" spans="1:3">
      <c r="A26" s="95" t="s">
        <v>1883</v>
      </c>
      <c r="B26" s="92">
        <v>22466</v>
      </c>
      <c r="C26" s="92">
        <v>293</v>
      </c>
    </row>
    <row r="27" ht="20.45" customHeight="1" spans="1:3">
      <c r="A27" s="95" t="s">
        <v>1884</v>
      </c>
      <c r="B27" s="92">
        <v>2800</v>
      </c>
      <c r="C27" s="92"/>
    </row>
    <row r="28" ht="20.45" customHeight="1" spans="1:3">
      <c r="A28" s="97" t="s">
        <v>1885</v>
      </c>
      <c r="B28" s="92">
        <v>200</v>
      </c>
      <c r="C28" s="92">
        <v>200</v>
      </c>
    </row>
    <row r="29" ht="20.45" customHeight="1" spans="1:3">
      <c r="A29" s="98" t="s">
        <v>1886</v>
      </c>
      <c r="B29" s="92">
        <v>2073</v>
      </c>
      <c r="C29" s="92"/>
    </row>
    <row r="30" ht="20.45" customHeight="1" spans="1:3">
      <c r="A30" s="98" t="s">
        <v>1887</v>
      </c>
      <c r="B30" s="92">
        <v>2763</v>
      </c>
      <c r="C30" s="92"/>
    </row>
    <row r="31" ht="20.45" customHeight="1" spans="1:3">
      <c r="A31" s="98" t="s">
        <v>1888</v>
      </c>
      <c r="B31" s="92">
        <v>30862</v>
      </c>
      <c r="C31" s="92"/>
    </row>
    <row r="32" ht="20.45" customHeight="1" spans="1:3">
      <c r="A32" s="98" t="s">
        <v>1889</v>
      </c>
      <c r="B32" s="92">
        <v>100</v>
      </c>
      <c r="C32" s="92"/>
    </row>
    <row r="33" ht="20.45" customHeight="1" spans="1:3">
      <c r="A33" s="98" t="s">
        <v>1890</v>
      </c>
      <c r="B33" s="92">
        <v>595</v>
      </c>
      <c r="C33" s="92"/>
    </row>
    <row r="34" ht="20.45" customHeight="1" spans="1:3">
      <c r="A34" s="98" t="s">
        <v>1891</v>
      </c>
      <c r="B34" s="92">
        <v>55477</v>
      </c>
      <c r="C34" s="92">
        <v>34</v>
      </c>
    </row>
    <row r="35" ht="20.45" customHeight="1" spans="1:3">
      <c r="A35" s="98" t="s">
        <v>1892</v>
      </c>
      <c r="B35" s="92">
        <v>58050</v>
      </c>
      <c r="C35" s="92"/>
    </row>
    <row r="36" ht="20.45" customHeight="1" spans="1:3">
      <c r="A36" s="98" t="s">
        <v>1893</v>
      </c>
      <c r="B36" s="92">
        <v>262</v>
      </c>
      <c r="C36" s="92"/>
    </row>
    <row r="37" ht="20.45" customHeight="1" spans="1:3">
      <c r="A37" s="98" t="s">
        <v>1894</v>
      </c>
      <c r="B37" s="92">
        <v>34167</v>
      </c>
      <c r="C37" s="92"/>
    </row>
    <row r="38" ht="20.45" customHeight="1" spans="1:3">
      <c r="A38" s="98" t="s">
        <v>1895</v>
      </c>
      <c r="B38" s="92">
        <v>1652</v>
      </c>
      <c r="C38" s="92"/>
    </row>
    <row r="39" ht="20.45" customHeight="1" spans="1:3">
      <c r="A39" s="98" t="s">
        <v>1896</v>
      </c>
      <c r="B39" s="92">
        <v>480</v>
      </c>
      <c r="C39" s="92"/>
    </row>
    <row r="40" ht="20.45" customHeight="1" spans="1:3">
      <c r="A40" s="98" t="s">
        <v>1897</v>
      </c>
      <c r="B40" s="92">
        <v>899</v>
      </c>
      <c r="C40" s="92"/>
    </row>
    <row r="41" ht="20.45" customHeight="1" spans="1:3">
      <c r="A41" s="98" t="s">
        <v>1898</v>
      </c>
      <c r="B41" s="92"/>
      <c r="C41" s="92"/>
    </row>
    <row r="42" ht="20.45" customHeight="1" spans="1:3">
      <c r="A42" s="96" t="s">
        <v>1899</v>
      </c>
      <c r="B42" s="92">
        <v>722</v>
      </c>
      <c r="C42" s="92"/>
    </row>
    <row r="43" s="80" customFormat="1" ht="18.6" customHeight="1" spans="1:3">
      <c r="A43" s="99" t="s">
        <v>1838</v>
      </c>
      <c r="B43" s="89">
        <f>B44+B56+B57+B58+B66+B77+B86+B96+B103+B108+B112+B120+B132+B128+B140+B143+B145+B149+B152+B155</f>
        <v>29037</v>
      </c>
      <c r="C43" s="89">
        <f>C44+C57+C58+C66+C77+C86+C96+C103+C108+C112+C120+C132+C128+C143+C145+C149+C155</f>
        <v>290</v>
      </c>
    </row>
    <row r="44" s="80" customFormat="1" ht="18.6" customHeight="1" spans="1:3">
      <c r="A44" s="100" t="s">
        <v>1900</v>
      </c>
      <c r="B44" s="89">
        <f>SUM(B45:B55)</f>
        <v>208</v>
      </c>
      <c r="C44" s="89"/>
    </row>
    <row r="45" ht="18.6" customHeight="1" spans="1:3">
      <c r="A45" s="101" t="s">
        <v>1901</v>
      </c>
      <c r="B45" s="92">
        <v>112</v>
      </c>
      <c r="C45" s="92"/>
    </row>
    <row r="46" ht="18.6" customHeight="1" spans="1:3">
      <c r="A46" s="96" t="s">
        <v>1902</v>
      </c>
      <c r="B46" s="92">
        <v>26</v>
      </c>
      <c r="C46" s="92"/>
    </row>
    <row r="47" ht="18.6" customHeight="1" spans="1:3">
      <c r="A47" s="96" t="s">
        <v>1903</v>
      </c>
      <c r="B47" s="92"/>
      <c r="C47" s="92"/>
    </row>
    <row r="48" ht="18.6" customHeight="1" spans="1:3">
      <c r="A48" s="98" t="s">
        <v>1904</v>
      </c>
      <c r="B48" s="92"/>
      <c r="C48" s="92"/>
    </row>
    <row r="49" ht="18.6" customHeight="1" spans="1:3">
      <c r="A49" s="98" t="s">
        <v>1905</v>
      </c>
      <c r="B49" s="92"/>
      <c r="C49" s="92"/>
    </row>
    <row r="50" ht="18.6" customHeight="1" spans="1:3">
      <c r="A50" s="98" t="s">
        <v>1906</v>
      </c>
      <c r="B50" s="92"/>
      <c r="C50" s="92"/>
    </row>
    <row r="51" ht="18.6" customHeight="1" spans="1:3">
      <c r="A51" s="96" t="s">
        <v>1907</v>
      </c>
      <c r="B51" s="92">
        <v>16</v>
      </c>
      <c r="C51" s="92"/>
    </row>
    <row r="52" ht="18.6" customHeight="1" spans="1:3">
      <c r="A52" s="96" t="s">
        <v>1908</v>
      </c>
      <c r="B52" s="92">
        <v>5</v>
      </c>
      <c r="C52" s="92"/>
    </row>
    <row r="53" ht="18.6" customHeight="1" spans="1:3">
      <c r="A53" s="96" t="s">
        <v>1909</v>
      </c>
      <c r="B53" s="92"/>
      <c r="C53" s="92"/>
    </row>
    <row r="54" ht="18.6" customHeight="1" spans="1:3">
      <c r="A54" s="96" t="s">
        <v>1910</v>
      </c>
      <c r="B54" s="92">
        <v>49</v>
      </c>
      <c r="C54" s="92"/>
    </row>
    <row r="55" ht="18.6" customHeight="1" spans="1:3">
      <c r="A55" s="96" t="s">
        <v>1911</v>
      </c>
      <c r="B55" s="92"/>
      <c r="C55" s="92"/>
    </row>
    <row r="56" customFormat="1" ht="18.6" customHeight="1" spans="1:3">
      <c r="A56" s="100" t="s">
        <v>1912</v>
      </c>
      <c r="B56" s="89">
        <v>11</v>
      </c>
      <c r="C56" s="92"/>
    </row>
    <row r="57" s="80" customFormat="1" ht="18.6" customHeight="1" spans="1:3">
      <c r="A57" s="100" t="s">
        <v>1913</v>
      </c>
      <c r="B57" s="89">
        <v>44</v>
      </c>
      <c r="C57" s="89"/>
    </row>
    <row r="58" s="80" customFormat="1" ht="18.6" customHeight="1" spans="1:3">
      <c r="A58" s="100" t="s">
        <v>1914</v>
      </c>
      <c r="B58" s="89">
        <f>SUM(B59:B65)</f>
        <v>4180</v>
      </c>
      <c r="C58" s="89"/>
    </row>
    <row r="59" ht="18.6" customHeight="1" spans="1:3">
      <c r="A59" s="96" t="s">
        <v>1915</v>
      </c>
      <c r="B59" s="92">
        <v>4048</v>
      </c>
      <c r="C59" s="92"/>
    </row>
    <row r="60" ht="18.6" customHeight="1" spans="1:3">
      <c r="A60" s="96" t="s">
        <v>1916</v>
      </c>
      <c r="B60" s="92">
        <v>127</v>
      </c>
      <c r="C60" s="92"/>
    </row>
    <row r="61" ht="18.6" customHeight="1" spans="1:3">
      <c r="A61" s="96" t="s">
        <v>1917</v>
      </c>
      <c r="B61" s="92"/>
      <c r="C61" s="92"/>
    </row>
    <row r="62" ht="18.6" customHeight="1" spans="1:3">
      <c r="A62" s="96" t="s">
        <v>1918</v>
      </c>
      <c r="B62" s="92"/>
      <c r="C62" s="92"/>
    </row>
    <row r="63" ht="18.6" customHeight="1" spans="1:3">
      <c r="A63" s="96" t="s">
        <v>1919</v>
      </c>
      <c r="B63" s="92"/>
      <c r="C63" s="92"/>
    </row>
    <row r="64" ht="18.6" customHeight="1" spans="1:3">
      <c r="A64" s="96" t="s">
        <v>1920</v>
      </c>
      <c r="B64" s="92"/>
      <c r="C64" s="92"/>
    </row>
    <row r="65" ht="18.6" customHeight="1" spans="1:3">
      <c r="A65" s="98" t="s">
        <v>1921</v>
      </c>
      <c r="B65" s="92">
        <v>5</v>
      </c>
      <c r="C65" s="92"/>
    </row>
    <row r="66" s="80" customFormat="1" ht="18.6" customHeight="1" spans="1:3">
      <c r="A66" s="100" t="s">
        <v>1922</v>
      </c>
      <c r="B66" s="89">
        <f>SUM(B67:B76)</f>
        <v>906</v>
      </c>
      <c r="C66" s="89"/>
    </row>
    <row r="67" ht="18.6" customHeight="1" spans="1:3">
      <c r="A67" s="96" t="s">
        <v>1923</v>
      </c>
      <c r="B67" s="92">
        <v>60</v>
      </c>
      <c r="C67" s="92"/>
    </row>
    <row r="68" ht="18.6" customHeight="1" spans="1:3">
      <c r="A68" s="96" t="s">
        <v>1924</v>
      </c>
      <c r="B68" s="92"/>
      <c r="C68" s="92"/>
    </row>
    <row r="69" ht="18.6" customHeight="1" spans="1:3">
      <c r="A69" s="96" t="s">
        <v>1925</v>
      </c>
      <c r="B69" s="92"/>
      <c r="C69" s="92"/>
    </row>
    <row r="70" ht="18.6" customHeight="1" spans="1:3">
      <c r="A70" s="96" t="s">
        <v>1926</v>
      </c>
      <c r="B70" s="92">
        <v>520</v>
      </c>
      <c r="C70" s="92"/>
    </row>
    <row r="71" ht="18.6" customHeight="1" spans="1:3">
      <c r="A71" s="96" t="s">
        <v>1927</v>
      </c>
      <c r="B71" s="92">
        <v>293</v>
      </c>
      <c r="C71" s="92"/>
    </row>
    <row r="72" ht="18.6" customHeight="1" spans="1:3">
      <c r="A72" s="96" t="s">
        <v>1928</v>
      </c>
      <c r="B72" s="92"/>
      <c r="C72" s="92"/>
    </row>
    <row r="73" ht="18.6" customHeight="1" spans="1:3">
      <c r="A73" s="96" t="s">
        <v>1929</v>
      </c>
      <c r="B73" s="92">
        <v>33</v>
      </c>
      <c r="C73" s="92"/>
    </row>
    <row r="74" ht="18.6" customHeight="1" spans="1:3">
      <c r="A74" s="96" t="s">
        <v>1930</v>
      </c>
      <c r="B74" s="92"/>
      <c r="C74" s="92"/>
    </row>
    <row r="75" ht="18.6" customHeight="1" spans="1:3">
      <c r="A75" s="96" t="s">
        <v>1931</v>
      </c>
      <c r="B75" s="92"/>
      <c r="C75" s="92"/>
    </row>
    <row r="76" ht="18.6" customHeight="1" spans="1:3">
      <c r="A76" s="96" t="s">
        <v>1932</v>
      </c>
      <c r="B76" s="92"/>
      <c r="C76" s="92"/>
    </row>
    <row r="77" s="80" customFormat="1" ht="18.6" customHeight="1" spans="1:3">
      <c r="A77" s="102" t="s">
        <v>1933</v>
      </c>
      <c r="B77" s="89">
        <f>SUM(B78:B85)</f>
        <v>216</v>
      </c>
      <c r="C77" s="89"/>
    </row>
    <row r="78" ht="18.6" customHeight="1" spans="1:3">
      <c r="A78" s="96" t="s">
        <v>1934</v>
      </c>
      <c r="B78" s="92"/>
      <c r="C78" s="92"/>
    </row>
    <row r="79" ht="18.6" customHeight="1" spans="1:3">
      <c r="A79" s="96" t="s">
        <v>1935</v>
      </c>
      <c r="B79" s="92">
        <v>66</v>
      </c>
      <c r="C79" s="92"/>
    </row>
    <row r="80" ht="18.6" customHeight="1" spans="1:3">
      <c r="A80" s="96" t="s">
        <v>1936</v>
      </c>
      <c r="B80" s="92"/>
      <c r="C80" s="92"/>
    </row>
    <row r="81" ht="18.6" customHeight="1" spans="1:3">
      <c r="A81" s="96" t="s">
        <v>1937</v>
      </c>
      <c r="B81" s="92">
        <v>120</v>
      </c>
      <c r="C81" s="92"/>
    </row>
    <row r="82" ht="18.6" customHeight="1" spans="1:3">
      <c r="A82" s="96" t="s">
        <v>1938</v>
      </c>
      <c r="B82" s="92"/>
      <c r="C82" s="92"/>
    </row>
    <row r="83" ht="18.6" customHeight="1" spans="1:3">
      <c r="A83" s="96" t="s">
        <v>1939</v>
      </c>
      <c r="B83" s="92">
        <v>30</v>
      </c>
      <c r="C83" s="92"/>
    </row>
    <row r="84" ht="18.6" customHeight="1" spans="1:3">
      <c r="A84" s="96" t="s">
        <v>1940</v>
      </c>
      <c r="B84" s="92"/>
      <c r="C84" s="92"/>
    </row>
    <row r="85" ht="18.6" customHeight="1" spans="1:3">
      <c r="A85" s="96" t="s">
        <v>1941</v>
      </c>
      <c r="B85" s="92"/>
      <c r="C85" s="92"/>
    </row>
    <row r="86" s="80" customFormat="1" ht="18.6" customHeight="1" spans="1:3">
      <c r="A86" s="100" t="s">
        <v>1942</v>
      </c>
      <c r="B86" s="89">
        <f>SUM(B87:B95)</f>
        <v>1452</v>
      </c>
      <c r="C86" s="89">
        <f>SUM(C87:C95)</f>
        <v>0</v>
      </c>
    </row>
    <row r="87" ht="18.6" customHeight="1" spans="1:3">
      <c r="A87" s="96" t="s">
        <v>1943</v>
      </c>
      <c r="B87" s="92">
        <v>389</v>
      </c>
      <c r="C87" s="92"/>
    </row>
    <row r="88" ht="18.6" customHeight="1" spans="1:3">
      <c r="A88" s="96" t="s">
        <v>1944</v>
      </c>
      <c r="B88" s="92"/>
      <c r="C88" s="92"/>
    </row>
    <row r="89" ht="18.6" customHeight="1" spans="1:3">
      <c r="A89" s="96" t="s">
        <v>1945</v>
      </c>
      <c r="B89" s="92">
        <v>112</v>
      </c>
      <c r="C89" s="92"/>
    </row>
    <row r="90" ht="18.6" customHeight="1" spans="1:3">
      <c r="A90" s="96" t="s">
        <v>1946</v>
      </c>
      <c r="B90" s="92">
        <v>18</v>
      </c>
      <c r="C90" s="92"/>
    </row>
    <row r="91" ht="18.6" customHeight="1" spans="1:3">
      <c r="A91" s="98" t="s">
        <v>1947</v>
      </c>
      <c r="B91" s="92">
        <v>1</v>
      </c>
      <c r="C91" s="92"/>
    </row>
    <row r="92" ht="18.6" customHeight="1" spans="1:3">
      <c r="A92" s="96" t="s">
        <v>1948</v>
      </c>
      <c r="B92" s="92">
        <v>26</v>
      </c>
      <c r="C92" s="92"/>
    </row>
    <row r="93" ht="18.6" customHeight="1" spans="1:3">
      <c r="A93" s="96" t="s">
        <v>1949</v>
      </c>
      <c r="B93" s="92">
        <v>54</v>
      </c>
      <c r="C93" s="92"/>
    </row>
    <row r="94" ht="18.6" customHeight="1" spans="1:3">
      <c r="A94" s="96" t="s">
        <v>1950</v>
      </c>
      <c r="B94" s="92"/>
      <c r="C94" s="92"/>
    </row>
    <row r="95" ht="18.6" customHeight="1" spans="1:3">
      <c r="A95" s="96" t="s">
        <v>1951</v>
      </c>
      <c r="B95" s="92">
        <v>852</v>
      </c>
      <c r="C95" s="92"/>
    </row>
    <row r="96" s="80" customFormat="1" ht="18.6" customHeight="1" spans="1:3">
      <c r="A96" s="100" t="s">
        <v>1952</v>
      </c>
      <c r="B96" s="89">
        <f>SUM(B97:B102)</f>
        <v>5207</v>
      </c>
      <c r="C96" s="89"/>
    </row>
    <row r="97" ht="18.6" customHeight="1" spans="1:3">
      <c r="A97" s="96" t="s">
        <v>1953</v>
      </c>
      <c r="B97" s="92">
        <v>1134</v>
      </c>
      <c r="C97" s="92"/>
    </row>
    <row r="98" ht="18.6" customHeight="1" spans="1:3">
      <c r="A98" s="96" t="s">
        <v>1954</v>
      </c>
      <c r="B98" s="92">
        <v>106</v>
      </c>
      <c r="C98" s="92"/>
    </row>
    <row r="99" ht="18.6" customHeight="1" spans="1:3">
      <c r="A99" s="96" t="s">
        <v>1955</v>
      </c>
      <c r="B99" s="92">
        <v>33</v>
      </c>
      <c r="C99" s="92"/>
    </row>
    <row r="100" ht="18.6" customHeight="1" spans="1:3">
      <c r="A100" s="96" t="s">
        <v>1956</v>
      </c>
      <c r="B100" s="92"/>
      <c r="C100" s="92"/>
    </row>
    <row r="101" ht="18.6" customHeight="1" spans="1:3">
      <c r="A101" s="96" t="s">
        <v>1957</v>
      </c>
      <c r="B101" s="92"/>
      <c r="C101" s="92"/>
    </row>
    <row r="102" customFormat="1" ht="18.6" customHeight="1" spans="1:3">
      <c r="A102" s="96" t="s">
        <v>1958</v>
      </c>
      <c r="B102" s="92">
        <v>3934</v>
      </c>
      <c r="C102" s="92"/>
    </row>
    <row r="103" s="80" customFormat="1" ht="18.6" customHeight="1" spans="1:3">
      <c r="A103" s="100" t="s">
        <v>1959</v>
      </c>
      <c r="B103" s="89">
        <f>SUM(B104:B107)</f>
        <v>0</v>
      </c>
      <c r="C103" s="89"/>
    </row>
    <row r="104" ht="18.6" customHeight="1" spans="1:3">
      <c r="A104" s="96" t="s">
        <v>1960</v>
      </c>
      <c r="B104" s="92"/>
      <c r="C104" s="92"/>
    </row>
    <row r="105" ht="18.6" customHeight="1" spans="1:3">
      <c r="A105" s="96" t="s">
        <v>1961</v>
      </c>
      <c r="B105" s="92"/>
      <c r="C105" s="92"/>
    </row>
    <row r="106" ht="18.6" customHeight="1" spans="1:3">
      <c r="A106" s="96" t="s">
        <v>1962</v>
      </c>
      <c r="B106" s="92"/>
      <c r="C106" s="92"/>
    </row>
    <row r="107" ht="18.6" customHeight="1" spans="1:3">
      <c r="A107" s="96" t="s">
        <v>1963</v>
      </c>
      <c r="B107" s="92"/>
      <c r="C107" s="92"/>
    </row>
    <row r="108" s="80" customFormat="1" ht="18.6" customHeight="1" spans="1:3">
      <c r="A108" s="100" t="s">
        <v>1964</v>
      </c>
      <c r="B108" s="89">
        <f>SUM(B109:B111)</f>
        <v>0</v>
      </c>
      <c r="C108" s="89"/>
    </row>
    <row r="109" ht="18.6" customHeight="1" spans="1:3">
      <c r="A109" s="98" t="s">
        <v>1965</v>
      </c>
      <c r="B109" s="92"/>
      <c r="C109" s="92"/>
    </row>
    <row r="110" ht="18.6" customHeight="1" spans="1:3">
      <c r="A110" s="96" t="s">
        <v>1966</v>
      </c>
      <c r="B110" s="92"/>
      <c r="C110" s="92"/>
    </row>
    <row r="111" customFormat="1" ht="18.6" customHeight="1" spans="1:3">
      <c r="A111" s="96" t="s">
        <v>1967</v>
      </c>
      <c r="B111" s="92"/>
      <c r="C111" s="92"/>
    </row>
    <row r="112" s="80" customFormat="1" ht="18.6" customHeight="1" spans="1:3">
      <c r="A112" s="100" t="s">
        <v>1968</v>
      </c>
      <c r="B112" s="89">
        <f>SUM(B113:B119)</f>
        <v>10339</v>
      </c>
      <c r="C112" s="89">
        <f>SUM(C113:C119)</f>
        <v>290</v>
      </c>
    </row>
    <row r="113" ht="18.6" customHeight="1" spans="1:3">
      <c r="A113" s="96" t="s">
        <v>1969</v>
      </c>
      <c r="B113" s="92">
        <v>2573</v>
      </c>
      <c r="C113" s="92"/>
    </row>
    <row r="114" ht="18.6" customHeight="1" spans="1:3">
      <c r="A114" s="96" t="s">
        <v>1970</v>
      </c>
      <c r="B114" s="92">
        <v>832</v>
      </c>
      <c r="C114" s="92"/>
    </row>
    <row r="115" ht="18.6" customHeight="1" spans="1:3">
      <c r="A115" s="96" t="s">
        <v>1971</v>
      </c>
      <c r="B115" s="92">
        <v>561</v>
      </c>
      <c r="C115" s="92"/>
    </row>
    <row r="116" ht="18.6" customHeight="1" spans="1:3">
      <c r="A116" s="96" t="s">
        <v>1972</v>
      </c>
      <c r="B116" s="92">
        <v>2819</v>
      </c>
      <c r="C116" s="92">
        <v>290</v>
      </c>
    </row>
    <row r="117" ht="18.6" customHeight="1" spans="1:3">
      <c r="A117" s="96" t="s">
        <v>1973</v>
      </c>
      <c r="B117" s="92">
        <v>2926</v>
      </c>
      <c r="C117" s="92"/>
    </row>
    <row r="118" ht="18.6" customHeight="1" spans="1:3">
      <c r="A118" s="96" t="s">
        <v>1974</v>
      </c>
      <c r="B118" s="92">
        <v>628</v>
      </c>
      <c r="C118" s="92"/>
    </row>
    <row r="119" ht="18.6" customHeight="1" spans="1:3">
      <c r="A119" s="96" t="s">
        <v>1975</v>
      </c>
      <c r="B119" s="92"/>
      <c r="C119" s="92"/>
    </row>
    <row r="120" s="80" customFormat="1" ht="18.6" customHeight="1" spans="1:3">
      <c r="A120" s="100" t="s">
        <v>1976</v>
      </c>
      <c r="B120" s="89">
        <f>SUM(B121:B127)</f>
        <v>3820</v>
      </c>
      <c r="C120" s="89"/>
    </row>
    <row r="121" s="80" customFormat="1" ht="18.6" customHeight="1" spans="1:3">
      <c r="A121" s="96" t="s">
        <v>1977</v>
      </c>
      <c r="B121" s="92">
        <v>3820</v>
      </c>
      <c r="C121" s="89"/>
    </row>
    <row r="122" ht="18.6" customHeight="1" spans="1:3">
      <c r="A122" s="98" t="s">
        <v>1978</v>
      </c>
      <c r="B122" s="92"/>
      <c r="C122" s="92"/>
    </row>
    <row r="123" ht="18.6" customHeight="1" spans="1:3">
      <c r="A123" s="96" t="s">
        <v>1979</v>
      </c>
      <c r="B123" s="92"/>
      <c r="C123" s="92"/>
    </row>
    <row r="124" ht="18.6" customHeight="1" spans="1:3">
      <c r="A124" s="96" t="s">
        <v>1980</v>
      </c>
      <c r="B124" s="92"/>
      <c r="C124" s="92"/>
    </row>
    <row r="125" ht="18.6" customHeight="1" spans="1:3">
      <c r="A125" s="96" t="s">
        <v>1981</v>
      </c>
      <c r="B125" s="92"/>
      <c r="C125" s="92"/>
    </row>
    <row r="126" ht="18.6" customHeight="1" spans="1:3">
      <c r="A126" s="96" t="s">
        <v>1982</v>
      </c>
      <c r="B126" s="92"/>
      <c r="C126" s="92"/>
    </row>
    <row r="127" ht="18.6" customHeight="1" spans="1:3">
      <c r="A127" s="96" t="s">
        <v>1983</v>
      </c>
      <c r="B127" s="92"/>
      <c r="C127" s="92"/>
    </row>
    <row r="128" s="80" customFormat="1" ht="18.6" customHeight="1" spans="1:3">
      <c r="A128" s="100" t="s">
        <v>1984</v>
      </c>
      <c r="B128" s="89">
        <f>B129+B130+B131</f>
        <v>605</v>
      </c>
      <c r="C128" s="89"/>
    </row>
    <row r="129" ht="18.6" customHeight="1" spans="1:3">
      <c r="A129" s="96" t="s">
        <v>1985</v>
      </c>
      <c r="B129" s="92">
        <v>605</v>
      </c>
      <c r="C129" s="92"/>
    </row>
    <row r="130" ht="18.6" customHeight="1" spans="1:3">
      <c r="A130" s="96" t="s">
        <v>1986</v>
      </c>
      <c r="B130" s="92"/>
      <c r="C130" s="92"/>
    </row>
    <row r="131" ht="18.6" customHeight="1" spans="1:3">
      <c r="A131" s="96" t="s">
        <v>1987</v>
      </c>
      <c r="B131" s="92"/>
      <c r="C131" s="92"/>
    </row>
    <row r="132" s="80" customFormat="1" ht="18.6" customHeight="1" spans="1:3">
      <c r="A132" s="102" t="s">
        <v>1988</v>
      </c>
      <c r="B132" s="89">
        <f>SUM(B133:B139)</f>
        <v>35</v>
      </c>
      <c r="C132" s="89"/>
    </row>
    <row r="133" ht="18.6" customHeight="1" spans="1:3">
      <c r="A133" s="96" t="s">
        <v>1989</v>
      </c>
      <c r="B133" s="92"/>
      <c r="C133" s="92"/>
    </row>
    <row r="134" ht="18.6" customHeight="1" spans="1:3">
      <c r="A134" s="96" t="s">
        <v>1990</v>
      </c>
      <c r="B134" s="92"/>
      <c r="C134" s="92"/>
    </row>
    <row r="135" ht="18.6" customHeight="1" spans="1:3">
      <c r="A135" s="96" t="s">
        <v>1991</v>
      </c>
      <c r="B135" s="92">
        <v>9</v>
      </c>
      <c r="C135" s="92"/>
    </row>
    <row r="136" ht="18.6" customHeight="1" spans="1:3">
      <c r="A136" s="96" t="s">
        <v>1992</v>
      </c>
      <c r="B136" s="92"/>
      <c r="C136" s="92"/>
    </row>
    <row r="137" ht="18.6" customHeight="1" spans="1:3">
      <c r="A137" s="96" t="s">
        <v>1993</v>
      </c>
      <c r="B137" s="92"/>
      <c r="C137" s="92"/>
    </row>
    <row r="138" ht="18.6" customHeight="1" spans="1:3">
      <c r="A138" s="96" t="s">
        <v>1994</v>
      </c>
      <c r="B138" s="92"/>
      <c r="C138" s="92"/>
    </row>
    <row r="139" ht="18.6" customHeight="1" spans="1:3">
      <c r="A139" s="96" t="s">
        <v>1995</v>
      </c>
      <c r="B139" s="92">
        <v>26</v>
      </c>
      <c r="C139" s="92"/>
    </row>
    <row r="140" customFormat="1" ht="18.6" customHeight="1" spans="1:3">
      <c r="A140" s="100" t="s">
        <v>1996</v>
      </c>
      <c r="B140" s="89">
        <f>B141+B142</f>
        <v>1990</v>
      </c>
      <c r="C140" s="92"/>
    </row>
    <row r="141" customFormat="1" ht="18.6" customHeight="1" spans="1:3">
      <c r="A141" s="96" t="s">
        <v>1997</v>
      </c>
      <c r="B141" s="92">
        <v>1990</v>
      </c>
      <c r="C141" s="92"/>
    </row>
    <row r="142" customFormat="1" ht="18.6" customHeight="1" spans="1:3">
      <c r="A142" s="96" t="s">
        <v>1998</v>
      </c>
      <c r="B142" s="92"/>
      <c r="C142" s="92"/>
    </row>
    <row r="143" s="80" customFormat="1" ht="18.6" customHeight="1" spans="1:3">
      <c r="A143" s="100" t="s">
        <v>1999</v>
      </c>
      <c r="B143" s="89"/>
      <c r="C143" s="89"/>
    </row>
    <row r="144" ht="18.6" customHeight="1" spans="1:3">
      <c r="A144" s="96" t="s">
        <v>2000</v>
      </c>
      <c r="B144" s="92"/>
      <c r="C144" s="92"/>
    </row>
    <row r="145" s="80" customFormat="1" ht="18.6" customHeight="1" spans="1:3">
      <c r="A145" s="100" t="s">
        <v>2001</v>
      </c>
      <c r="B145" s="89">
        <f>SUM(B146:B148)</f>
        <v>0</v>
      </c>
      <c r="C145" s="89"/>
    </row>
    <row r="146" ht="18.6" customHeight="1" spans="1:3">
      <c r="A146" s="96" t="s">
        <v>2002</v>
      </c>
      <c r="B146" s="92"/>
      <c r="C146" s="92"/>
    </row>
    <row r="147" ht="18.6" customHeight="1" spans="1:3">
      <c r="A147" s="96" t="s">
        <v>2003</v>
      </c>
      <c r="B147" s="92"/>
      <c r="C147" s="92"/>
    </row>
    <row r="148" ht="18.6" customHeight="1" spans="1:3">
      <c r="A148" s="96" t="s">
        <v>2004</v>
      </c>
      <c r="B148" s="92"/>
      <c r="C148" s="92"/>
    </row>
    <row r="149" s="80" customFormat="1" ht="18.6" customHeight="1" spans="1:3">
      <c r="A149" s="100" t="s">
        <v>2005</v>
      </c>
      <c r="B149" s="89">
        <f>B150+B151</f>
        <v>0</v>
      </c>
      <c r="C149" s="92"/>
    </row>
    <row r="150" ht="18.6" customHeight="1" spans="1:3">
      <c r="A150" s="96" t="s">
        <v>2006</v>
      </c>
      <c r="B150" s="89"/>
      <c r="C150" s="89"/>
    </row>
    <row r="151" ht="18.6" customHeight="1" spans="1:3">
      <c r="A151" s="96" t="s">
        <v>2007</v>
      </c>
      <c r="B151" s="92"/>
      <c r="C151" s="92"/>
    </row>
    <row r="152" customFormat="1" ht="18.6" customHeight="1" spans="1:3">
      <c r="A152" s="100" t="s">
        <v>1633</v>
      </c>
      <c r="B152" s="89">
        <f>B153+B154</f>
        <v>24</v>
      </c>
      <c r="C152" s="92"/>
    </row>
    <row r="153" customFormat="1" ht="18.6" customHeight="1" spans="1:3">
      <c r="A153" s="96" t="s">
        <v>2008</v>
      </c>
      <c r="B153" s="92">
        <v>24</v>
      </c>
      <c r="C153" s="92"/>
    </row>
    <row r="154" customFormat="1" ht="18.6" customHeight="1" spans="1:3">
      <c r="A154" s="96" t="s">
        <v>2009</v>
      </c>
      <c r="B154" s="92"/>
      <c r="C154" s="92"/>
    </row>
    <row r="155" s="80" customFormat="1" ht="18.6" customHeight="1" spans="1:3">
      <c r="A155" s="100" t="s">
        <v>2010</v>
      </c>
      <c r="B155" s="89">
        <f>SUM(B156:B157)</f>
        <v>0</v>
      </c>
      <c r="C155" s="89"/>
    </row>
    <row r="156" ht="18.6" customHeight="1" spans="1:3">
      <c r="A156" s="96" t="s">
        <v>2011</v>
      </c>
      <c r="B156" s="92"/>
      <c r="C156" s="92"/>
    </row>
    <row r="157" ht="18.6" customHeight="1" spans="1:3">
      <c r="A157" s="96" t="s">
        <v>2012</v>
      </c>
      <c r="B157" s="92"/>
      <c r="C157" s="92"/>
    </row>
    <row r="158" ht="36.75" customHeight="1" spans="1:3">
      <c r="A158" s="103" t="s">
        <v>2013</v>
      </c>
      <c r="B158" s="103"/>
      <c r="C158" s="103"/>
    </row>
    <row r="159" s="81" customFormat="1" customHeight="1" spans="1:16384">
      <c r="A159" s="82"/>
      <c r="B159" s="83"/>
      <c r="C159" s="84"/>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c r="CY159" s="83"/>
      <c r="CZ159" s="83"/>
      <c r="DA159" s="83"/>
      <c r="DB159" s="83"/>
      <c r="DC159" s="83"/>
      <c r="DD159" s="83"/>
      <c r="DE159" s="83"/>
      <c r="DF159" s="83"/>
      <c r="DG159" s="83"/>
      <c r="DH159" s="83"/>
      <c r="DI159" s="83"/>
      <c r="DJ159" s="83"/>
      <c r="DK159" s="83"/>
      <c r="DL159" s="83"/>
      <c r="DM159" s="83"/>
      <c r="DN159" s="83"/>
      <c r="DO159" s="83"/>
      <c r="DP159" s="83"/>
      <c r="DQ159" s="83"/>
      <c r="DR159" s="83"/>
      <c r="DS159" s="83"/>
      <c r="DT159" s="83"/>
      <c r="DU159" s="83"/>
      <c r="DV159" s="83"/>
      <c r="DW159" s="83"/>
      <c r="DX159" s="83"/>
      <c r="DY159" s="83"/>
      <c r="DZ159" s="83"/>
      <c r="EA159" s="83"/>
      <c r="EB159" s="83"/>
      <c r="EC159" s="83"/>
      <c r="ED159" s="83"/>
      <c r="EE159" s="83"/>
      <c r="EF159" s="83"/>
      <c r="EG159" s="83"/>
      <c r="EH159" s="83"/>
      <c r="EI159" s="83"/>
      <c r="EJ159" s="83"/>
      <c r="EK159" s="83"/>
      <c r="EL159" s="83"/>
      <c r="EM159" s="83"/>
      <c r="EN159" s="83"/>
      <c r="EO159" s="83"/>
      <c r="EP159" s="83"/>
      <c r="EQ159" s="83"/>
      <c r="ER159" s="83"/>
      <c r="ES159" s="83"/>
      <c r="ET159" s="83"/>
      <c r="EU159" s="83"/>
      <c r="EV159" s="83"/>
      <c r="EW159" s="83"/>
      <c r="EX159" s="83"/>
      <c r="EY159" s="83"/>
      <c r="EZ159" s="83"/>
      <c r="FA159" s="83"/>
      <c r="FB159" s="83"/>
      <c r="FC159" s="83"/>
      <c r="FD159" s="83"/>
      <c r="FE159" s="83"/>
      <c r="FF159" s="83"/>
      <c r="FG159" s="83"/>
      <c r="FH159" s="83"/>
      <c r="FI159" s="83"/>
      <c r="FJ159" s="83"/>
      <c r="FK159" s="83"/>
      <c r="FL159" s="83"/>
      <c r="FM159" s="83"/>
      <c r="FN159" s="83"/>
      <c r="FO159" s="83"/>
      <c r="FP159" s="83"/>
      <c r="FQ159" s="83"/>
      <c r="FR159" s="83"/>
      <c r="FS159" s="83"/>
      <c r="FT159" s="83"/>
      <c r="FU159" s="83"/>
      <c r="FV159" s="83"/>
      <c r="FW159" s="83"/>
      <c r="FX159" s="83"/>
      <c r="FY159" s="83"/>
      <c r="FZ159" s="83"/>
      <c r="GA159" s="83"/>
      <c r="GB159" s="83"/>
      <c r="GC159" s="83"/>
      <c r="GD159" s="83"/>
      <c r="GE159" s="83"/>
      <c r="GF159" s="83"/>
      <c r="GG159" s="83"/>
      <c r="GH159" s="83"/>
      <c r="GI159" s="83"/>
      <c r="GJ159" s="83"/>
      <c r="GK159" s="83"/>
      <c r="GL159" s="83"/>
      <c r="GM159" s="83"/>
      <c r="GN159" s="83"/>
      <c r="GO159" s="83"/>
      <c r="GP159" s="83"/>
      <c r="GQ159" s="83"/>
      <c r="GR159" s="83"/>
      <c r="GS159" s="83"/>
      <c r="GT159" s="83"/>
      <c r="GU159" s="83"/>
      <c r="GV159" s="83"/>
      <c r="GW159" s="83"/>
      <c r="GX159" s="83"/>
      <c r="GY159" s="83"/>
      <c r="GZ159" s="83"/>
      <c r="HA159" s="83"/>
      <c r="HB159" s="83"/>
      <c r="HC159" s="83"/>
      <c r="HD159" s="83"/>
      <c r="HE159" s="83"/>
      <c r="HF159" s="83"/>
      <c r="HG159" s="83"/>
      <c r="HH159" s="83"/>
      <c r="HI159" s="83"/>
      <c r="HJ159" s="83"/>
      <c r="HK159" s="83"/>
      <c r="HL159" s="83"/>
      <c r="HM159" s="83"/>
      <c r="HN159" s="83"/>
      <c r="HO159" s="83"/>
      <c r="HP159" s="83"/>
      <c r="HQ159" s="83"/>
      <c r="HR159" s="83"/>
      <c r="HS159" s="83"/>
      <c r="HT159" s="83"/>
      <c r="HU159" s="83"/>
      <c r="HV159" s="83"/>
      <c r="HW159" s="83"/>
      <c r="HX159" s="83"/>
      <c r="HY159" s="83"/>
      <c r="HZ159" s="83"/>
      <c r="IA159" s="83"/>
      <c r="IB159" s="83"/>
      <c r="IC159" s="83"/>
      <c r="ID159" s="83"/>
      <c r="IE159" s="83"/>
      <c r="IF159" s="83"/>
      <c r="IG159" s="83"/>
      <c r="IH159" s="83"/>
      <c r="II159" s="83"/>
      <c r="IJ159" s="83"/>
      <c r="IK159" s="83"/>
      <c r="IL159" s="83"/>
      <c r="IM159" s="83"/>
      <c r="IN159" s="83"/>
      <c r="IO159" s="83"/>
      <c r="IP159" s="83"/>
      <c r="IQ159" s="83"/>
      <c r="IR159" s="83"/>
      <c r="IS159" s="83"/>
      <c r="IT159" s="83"/>
      <c r="IU159" s="83"/>
      <c r="IV159" s="83"/>
      <c r="IW159" s="83"/>
      <c r="IX159" s="83"/>
      <c r="IY159" s="83"/>
      <c r="IZ159" s="83"/>
      <c r="JA159" s="83"/>
      <c r="JB159" s="83"/>
      <c r="JC159" s="83"/>
      <c r="JD159" s="83"/>
      <c r="JE159" s="83"/>
      <c r="JF159" s="83"/>
      <c r="JG159" s="83"/>
      <c r="JH159" s="83"/>
      <c r="JI159" s="83"/>
      <c r="JJ159" s="83"/>
      <c r="JK159" s="83"/>
      <c r="JL159" s="83"/>
      <c r="JM159" s="83"/>
      <c r="JN159" s="83"/>
      <c r="JO159" s="83"/>
      <c r="JP159" s="83"/>
      <c r="JQ159" s="83"/>
      <c r="JR159" s="83"/>
      <c r="JS159" s="83"/>
      <c r="JT159" s="83"/>
      <c r="JU159" s="83"/>
      <c r="JV159" s="83"/>
      <c r="JW159" s="83"/>
      <c r="JX159" s="83"/>
      <c r="JY159" s="83"/>
      <c r="JZ159" s="83"/>
      <c r="KA159" s="83"/>
      <c r="KB159" s="83"/>
      <c r="KC159" s="83"/>
      <c r="KD159" s="83"/>
      <c r="KE159" s="83"/>
      <c r="KF159" s="83"/>
      <c r="KG159" s="83"/>
      <c r="KH159" s="83"/>
      <c r="KI159" s="83"/>
      <c r="KJ159" s="83"/>
      <c r="KK159" s="83"/>
      <c r="KL159" s="83"/>
      <c r="KM159" s="83"/>
      <c r="KN159" s="83"/>
      <c r="KO159" s="83"/>
      <c r="KP159" s="83"/>
      <c r="KQ159" s="83"/>
      <c r="KR159" s="83"/>
      <c r="KS159" s="83"/>
      <c r="KT159" s="83"/>
      <c r="KU159" s="83"/>
      <c r="KV159" s="83"/>
      <c r="KW159" s="83"/>
      <c r="KX159" s="83"/>
      <c r="KY159" s="83"/>
      <c r="KZ159" s="83"/>
      <c r="LA159" s="83"/>
      <c r="LB159" s="83"/>
      <c r="LC159" s="83"/>
      <c r="LD159" s="83"/>
      <c r="LE159" s="83"/>
      <c r="LF159" s="83"/>
      <c r="LG159" s="83"/>
      <c r="LH159" s="83"/>
      <c r="LI159" s="83"/>
      <c r="LJ159" s="83"/>
      <c r="LK159" s="83"/>
      <c r="LL159" s="83"/>
      <c r="LM159" s="83"/>
      <c r="LN159" s="83"/>
      <c r="LO159" s="83"/>
      <c r="LP159" s="83"/>
      <c r="LQ159" s="83"/>
      <c r="LR159" s="83"/>
      <c r="LS159" s="83"/>
      <c r="LT159" s="83"/>
      <c r="LU159" s="83"/>
      <c r="LV159" s="83"/>
      <c r="LW159" s="83"/>
      <c r="LX159" s="83"/>
      <c r="LY159" s="83"/>
      <c r="LZ159" s="83"/>
      <c r="MA159" s="83"/>
      <c r="MB159" s="83"/>
      <c r="MC159" s="83"/>
      <c r="MD159" s="83"/>
      <c r="ME159" s="83"/>
      <c r="MF159" s="83"/>
      <c r="MG159" s="83"/>
      <c r="MH159" s="83"/>
      <c r="MI159" s="83"/>
      <c r="MJ159" s="83"/>
      <c r="MK159" s="83"/>
      <c r="ML159" s="83"/>
      <c r="MM159" s="83"/>
      <c r="MN159" s="83"/>
      <c r="MO159" s="83"/>
      <c r="MP159" s="83"/>
      <c r="MQ159" s="83"/>
      <c r="MR159" s="83"/>
      <c r="MS159" s="83"/>
      <c r="MT159" s="83"/>
      <c r="MU159" s="83"/>
      <c r="MV159" s="83"/>
      <c r="MW159" s="83"/>
      <c r="MX159" s="83"/>
      <c r="MY159" s="83"/>
      <c r="MZ159" s="83"/>
      <c r="NA159" s="83"/>
      <c r="NB159" s="83"/>
      <c r="NC159" s="83"/>
      <c r="ND159" s="83"/>
      <c r="NE159" s="83"/>
      <c r="NF159" s="83"/>
      <c r="NG159" s="83"/>
      <c r="NH159" s="83"/>
      <c r="NI159" s="83"/>
      <c r="NJ159" s="83"/>
      <c r="NK159" s="83"/>
      <c r="NL159" s="83"/>
      <c r="NM159" s="83"/>
      <c r="NN159" s="83"/>
      <c r="NO159" s="83"/>
      <c r="NP159" s="83"/>
      <c r="NQ159" s="83"/>
      <c r="NR159" s="83"/>
      <c r="NS159" s="83"/>
      <c r="NT159" s="83"/>
      <c r="NU159" s="83"/>
      <c r="NV159" s="83"/>
      <c r="NW159" s="83"/>
      <c r="NX159" s="83"/>
      <c r="NY159" s="83"/>
      <c r="NZ159" s="83"/>
      <c r="OA159" s="83"/>
      <c r="OB159" s="83"/>
      <c r="OC159" s="83"/>
      <c r="OD159" s="83"/>
      <c r="OE159" s="83"/>
      <c r="OF159" s="83"/>
      <c r="OG159" s="83"/>
      <c r="OH159" s="83"/>
      <c r="OI159" s="83"/>
      <c r="OJ159" s="83"/>
      <c r="OK159" s="83"/>
      <c r="OL159" s="83"/>
      <c r="OM159" s="83"/>
      <c r="ON159" s="83"/>
      <c r="OO159" s="83"/>
      <c r="OP159" s="83"/>
      <c r="OQ159" s="83"/>
      <c r="OR159" s="83"/>
      <c r="OS159" s="83"/>
      <c r="OT159" s="83"/>
      <c r="OU159" s="83"/>
      <c r="OV159" s="83"/>
      <c r="OW159" s="83"/>
      <c r="OX159" s="83"/>
      <c r="OY159" s="83"/>
      <c r="OZ159" s="83"/>
      <c r="PA159" s="83"/>
      <c r="PB159" s="83"/>
      <c r="PC159" s="83"/>
      <c r="PD159" s="83"/>
      <c r="PE159" s="83"/>
      <c r="PF159" s="83"/>
      <c r="PG159" s="83"/>
      <c r="PH159" s="83"/>
      <c r="PI159" s="83"/>
      <c r="PJ159" s="83"/>
      <c r="PK159" s="83"/>
      <c r="PL159" s="83"/>
      <c r="PM159" s="83"/>
      <c r="PN159" s="83"/>
      <c r="PO159" s="83"/>
      <c r="PP159" s="83"/>
      <c r="PQ159" s="83"/>
      <c r="PR159" s="83"/>
      <c r="PS159" s="83"/>
      <c r="PT159" s="83"/>
      <c r="PU159" s="83"/>
      <c r="PV159" s="83"/>
      <c r="PW159" s="83"/>
      <c r="PX159" s="83"/>
      <c r="PY159" s="83"/>
      <c r="PZ159" s="83"/>
      <c r="QA159" s="83"/>
      <c r="QB159" s="83"/>
      <c r="QC159" s="83"/>
      <c r="QD159" s="83"/>
      <c r="QE159" s="83"/>
      <c r="QF159" s="83"/>
      <c r="QG159" s="83"/>
      <c r="QH159" s="83"/>
      <c r="QI159" s="83"/>
      <c r="QJ159" s="83"/>
      <c r="QK159" s="83"/>
      <c r="QL159" s="83"/>
      <c r="QM159" s="83"/>
      <c r="QN159" s="83"/>
      <c r="QO159" s="83"/>
      <c r="QP159" s="83"/>
      <c r="QQ159" s="83"/>
      <c r="QR159" s="83"/>
      <c r="QS159" s="83"/>
      <c r="QT159" s="83"/>
      <c r="QU159" s="83"/>
      <c r="QV159" s="83"/>
      <c r="QW159" s="83"/>
      <c r="QX159" s="83"/>
      <c r="QY159" s="83"/>
      <c r="QZ159" s="83"/>
      <c r="RA159" s="83"/>
      <c r="RB159" s="83"/>
      <c r="RC159" s="83"/>
      <c r="RD159" s="83"/>
      <c r="RE159" s="83"/>
      <c r="RF159" s="83"/>
      <c r="RG159" s="83"/>
      <c r="RH159" s="83"/>
      <c r="RI159" s="83"/>
      <c r="RJ159" s="83"/>
      <c r="RK159" s="83"/>
      <c r="RL159" s="83"/>
      <c r="RM159" s="83"/>
      <c r="RN159" s="83"/>
      <c r="RO159" s="83"/>
      <c r="RP159" s="83"/>
      <c r="RQ159" s="83"/>
      <c r="RR159" s="83"/>
      <c r="RS159" s="83"/>
      <c r="RT159" s="83"/>
      <c r="RU159" s="83"/>
      <c r="RV159" s="83"/>
      <c r="RW159" s="83"/>
      <c r="RX159" s="83"/>
      <c r="RY159" s="83"/>
      <c r="RZ159" s="83"/>
      <c r="SA159" s="83"/>
      <c r="SB159" s="83"/>
      <c r="SC159" s="83"/>
      <c r="SD159" s="83"/>
      <c r="SE159" s="83"/>
      <c r="SF159" s="83"/>
      <c r="SG159" s="83"/>
      <c r="SH159" s="83"/>
      <c r="SI159" s="83"/>
      <c r="SJ159" s="83"/>
      <c r="SK159" s="83"/>
      <c r="SL159" s="83"/>
      <c r="SM159" s="83"/>
      <c r="SN159" s="83"/>
      <c r="SO159" s="83"/>
      <c r="SP159" s="83"/>
      <c r="SQ159" s="83"/>
      <c r="SR159" s="83"/>
      <c r="SS159" s="83"/>
      <c r="ST159" s="83"/>
      <c r="SU159" s="83"/>
      <c r="SV159" s="83"/>
      <c r="SW159" s="83"/>
      <c r="SX159" s="83"/>
      <c r="SY159" s="83"/>
      <c r="SZ159" s="83"/>
      <c r="TA159" s="83"/>
      <c r="TB159" s="83"/>
      <c r="TC159" s="83"/>
      <c r="TD159" s="83"/>
      <c r="TE159" s="83"/>
      <c r="TF159" s="83"/>
      <c r="TG159" s="83"/>
      <c r="TH159" s="83"/>
      <c r="TI159" s="83"/>
      <c r="TJ159" s="83"/>
      <c r="TK159" s="83"/>
      <c r="TL159" s="83"/>
      <c r="TM159" s="83"/>
      <c r="TN159" s="83"/>
      <c r="TO159" s="83"/>
      <c r="TP159" s="83"/>
      <c r="TQ159" s="83"/>
      <c r="TR159" s="83"/>
      <c r="TS159" s="83"/>
      <c r="TT159" s="83"/>
      <c r="TU159" s="83"/>
      <c r="TV159" s="83"/>
      <c r="TW159" s="83"/>
      <c r="TX159" s="83"/>
      <c r="TY159" s="83"/>
      <c r="TZ159" s="83"/>
      <c r="UA159" s="83"/>
      <c r="UB159" s="83"/>
      <c r="UC159" s="83"/>
      <c r="UD159" s="83"/>
      <c r="UE159" s="83"/>
      <c r="UF159" s="83"/>
      <c r="UG159" s="83"/>
      <c r="UH159" s="83"/>
      <c r="UI159" s="83"/>
      <c r="UJ159" s="83"/>
      <c r="UK159" s="83"/>
      <c r="UL159" s="83"/>
      <c r="UM159" s="83"/>
      <c r="UN159" s="83"/>
      <c r="UO159" s="83"/>
      <c r="UP159" s="83"/>
      <c r="UQ159" s="83"/>
      <c r="UR159" s="83"/>
      <c r="US159" s="83"/>
      <c r="UT159" s="83"/>
      <c r="UU159" s="83"/>
      <c r="UV159" s="83"/>
      <c r="UW159" s="83"/>
      <c r="UX159" s="83"/>
      <c r="UY159" s="83"/>
      <c r="UZ159" s="83"/>
      <c r="VA159" s="83"/>
      <c r="VB159" s="83"/>
      <c r="VC159" s="83"/>
      <c r="VD159" s="83"/>
      <c r="VE159" s="83"/>
      <c r="VF159" s="83"/>
      <c r="VG159" s="83"/>
      <c r="VH159" s="83"/>
      <c r="VI159" s="83"/>
      <c r="VJ159" s="83"/>
      <c r="VK159" s="83"/>
      <c r="VL159" s="83"/>
      <c r="VM159" s="83"/>
      <c r="VN159" s="83"/>
      <c r="VO159" s="83"/>
      <c r="VP159" s="83"/>
      <c r="VQ159" s="83"/>
      <c r="VR159" s="83"/>
      <c r="VS159" s="83"/>
      <c r="VT159" s="83"/>
      <c r="VU159" s="83"/>
      <c r="VV159" s="83"/>
      <c r="VW159" s="83"/>
      <c r="VX159" s="83"/>
      <c r="VY159" s="83"/>
      <c r="VZ159" s="83"/>
      <c r="WA159" s="83"/>
      <c r="WB159" s="83"/>
      <c r="WC159" s="83"/>
      <c r="WD159" s="83"/>
      <c r="WE159" s="83"/>
      <c r="WF159" s="83"/>
      <c r="WG159" s="83"/>
      <c r="WH159" s="83"/>
      <c r="WI159" s="83"/>
      <c r="WJ159" s="83"/>
      <c r="WK159" s="83"/>
      <c r="WL159" s="83"/>
      <c r="WM159" s="83"/>
      <c r="WN159" s="83"/>
      <c r="WO159" s="83"/>
      <c r="WP159" s="83"/>
      <c r="WQ159" s="83"/>
      <c r="WR159" s="83"/>
      <c r="WS159" s="83"/>
      <c r="WT159" s="83"/>
      <c r="WU159" s="83"/>
      <c r="WV159" s="83"/>
      <c r="WW159" s="83"/>
      <c r="WX159" s="83"/>
      <c r="WY159" s="83"/>
      <c r="WZ159" s="83"/>
      <c r="XA159" s="83"/>
      <c r="XB159" s="83"/>
      <c r="XC159" s="83"/>
      <c r="XD159" s="83"/>
      <c r="XE159" s="83"/>
      <c r="XF159" s="83"/>
      <c r="XG159" s="83"/>
      <c r="XH159" s="83"/>
      <c r="XI159" s="83"/>
      <c r="XJ159" s="83"/>
      <c r="XK159" s="83"/>
      <c r="XL159" s="83"/>
      <c r="XM159" s="83"/>
      <c r="XN159" s="83"/>
      <c r="XO159" s="83"/>
      <c r="XP159" s="83"/>
      <c r="XQ159" s="83"/>
      <c r="XR159" s="83"/>
      <c r="XS159" s="83"/>
      <c r="XT159" s="83"/>
      <c r="XU159" s="83"/>
      <c r="XV159" s="83"/>
      <c r="XW159" s="83"/>
      <c r="XX159" s="83"/>
      <c r="XY159" s="83"/>
      <c r="XZ159" s="83"/>
      <c r="YA159" s="83"/>
      <c r="YB159" s="83"/>
      <c r="YC159" s="83"/>
      <c r="YD159" s="83"/>
      <c r="YE159" s="83"/>
      <c r="YF159" s="83"/>
      <c r="YG159" s="83"/>
      <c r="YH159" s="83"/>
      <c r="YI159" s="83"/>
      <c r="YJ159" s="83"/>
      <c r="YK159" s="83"/>
      <c r="YL159" s="83"/>
      <c r="YM159" s="83"/>
      <c r="YN159" s="83"/>
      <c r="YO159" s="83"/>
      <c r="YP159" s="83"/>
      <c r="YQ159" s="83"/>
      <c r="YR159" s="83"/>
      <c r="YS159" s="83"/>
      <c r="YT159" s="83"/>
      <c r="YU159" s="83"/>
      <c r="YV159" s="83"/>
      <c r="YW159" s="83"/>
      <c r="YX159" s="83"/>
      <c r="YY159" s="83"/>
      <c r="YZ159" s="83"/>
      <c r="ZA159" s="83"/>
      <c r="ZB159" s="83"/>
      <c r="ZC159" s="83"/>
      <c r="ZD159" s="83"/>
      <c r="ZE159" s="83"/>
      <c r="ZF159" s="83"/>
      <c r="ZG159" s="83"/>
      <c r="ZH159" s="83"/>
      <c r="ZI159" s="83"/>
      <c r="ZJ159" s="83"/>
      <c r="ZK159" s="83"/>
      <c r="ZL159" s="83"/>
      <c r="ZM159" s="83"/>
      <c r="ZN159" s="83"/>
      <c r="ZO159" s="83"/>
      <c r="ZP159" s="83"/>
      <c r="ZQ159" s="83"/>
      <c r="ZR159" s="83"/>
      <c r="ZS159" s="83"/>
      <c r="ZT159" s="83"/>
      <c r="ZU159" s="83"/>
      <c r="ZV159" s="83"/>
      <c r="ZW159" s="83"/>
      <c r="ZX159" s="83"/>
      <c r="ZY159" s="83"/>
      <c r="ZZ159" s="83"/>
      <c r="AAA159" s="83"/>
      <c r="AAB159" s="83"/>
      <c r="AAC159" s="83"/>
      <c r="AAD159" s="83"/>
      <c r="AAE159" s="83"/>
      <c r="AAF159" s="83"/>
      <c r="AAG159" s="83"/>
      <c r="AAH159" s="83"/>
      <c r="AAI159" s="83"/>
      <c r="AAJ159" s="83"/>
      <c r="AAK159" s="83"/>
      <c r="AAL159" s="83"/>
      <c r="AAM159" s="83"/>
      <c r="AAN159" s="83"/>
      <c r="AAO159" s="83"/>
      <c r="AAP159" s="83"/>
      <c r="AAQ159" s="83"/>
      <c r="AAR159" s="83"/>
      <c r="AAS159" s="83"/>
      <c r="AAT159" s="83"/>
      <c r="AAU159" s="83"/>
      <c r="AAV159" s="83"/>
      <c r="AAW159" s="83"/>
      <c r="AAX159" s="83"/>
      <c r="AAY159" s="83"/>
      <c r="AAZ159" s="83"/>
      <c r="ABA159" s="83"/>
      <c r="ABB159" s="83"/>
      <c r="ABC159" s="83"/>
      <c r="ABD159" s="83"/>
      <c r="ABE159" s="83"/>
      <c r="ABF159" s="83"/>
      <c r="ABG159" s="83"/>
      <c r="ABH159" s="83"/>
      <c r="ABI159" s="83"/>
      <c r="ABJ159" s="83"/>
      <c r="ABK159" s="83"/>
      <c r="ABL159" s="83"/>
      <c r="ABM159" s="83"/>
      <c r="ABN159" s="83"/>
      <c r="ABO159" s="83"/>
      <c r="ABP159" s="83"/>
      <c r="ABQ159" s="83"/>
      <c r="ABR159" s="83"/>
      <c r="ABS159" s="83"/>
      <c r="ABT159" s="83"/>
      <c r="ABU159" s="83"/>
      <c r="ABV159" s="83"/>
      <c r="ABW159" s="83"/>
      <c r="ABX159" s="83"/>
      <c r="ABY159" s="83"/>
      <c r="ABZ159" s="83"/>
      <c r="ACA159" s="83"/>
      <c r="ACB159" s="83"/>
      <c r="ACC159" s="83"/>
      <c r="ACD159" s="83"/>
      <c r="ACE159" s="83"/>
      <c r="ACF159" s="83"/>
      <c r="ACG159" s="83"/>
      <c r="ACH159" s="83"/>
      <c r="ACI159" s="83"/>
      <c r="ACJ159" s="83"/>
      <c r="ACK159" s="83"/>
      <c r="ACL159" s="83"/>
      <c r="ACM159" s="83"/>
      <c r="ACN159" s="83"/>
      <c r="ACO159" s="83"/>
      <c r="ACP159" s="83"/>
      <c r="ACQ159" s="83"/>
      <c r="ACR159" s="83"/>
      <c r="ACS159" s="83"/>
      <c r="ACT159" s="83"/>
      <c r="ACU159" s="83"/>
      <c r="ACV159" s="83"/>
      <c r="ACW159" s="83"/>
      <c r="ACX159" s="83"/>
      <c r="ACY159" s="83"/>
      <c r="ACZ159" s="83"/>
      <c r="ADA159" s="83"/>
      <c r="ADB159" s="83"/>
      <c r="ADC159" s="83"/>
      <c r="ADD159" s="83"/>
      <c r="ADE159" s="83"/>
      <c r="ADF159" s="83"/>
      <c r="ADG159" s="83"/>
      <c r="ADH159" s="83"/>
      <c r="ADI159" s="83"/>
      <c r="ADJ159" s="83"/>
      <c r="ADK159" s="83"/>
      <c r="ADL159" s="83"/>
      <c r="ADM159" s="83"/>
      <c r="ADN159" s="83"/>
      <c r="ADO159" s="83"/>
      <c r="ADP159" s="83"/>
      <c r="ADQ159" s="83"/>
      <c r="ADR159" s="83"/>
      <c r="ADS159" s="83"/>
      <c r="ADT159" s="83"/>
      <c r="ADU159" s="83"/>
      <c r="ADV159" s="83"/>
      <c r="ADW159" s="83"/>
      <c r="ADX159" s="83"/>
      <c r="ADY159" s="83"/>
      <c r="ADZ159" s="83"/>
      <c r="AEA159" s="83"/>
      <c r="AEB159" s="83"/>
      <c r="AEC159" s="83"/>
      <c r="AED159" s="83"/>
      <c r="AEE159" s="83"/>
      <c r="AEF159" s="83"/>
      <c r="AEG159" s="83"/>
      <c r="AEH159" s="83"/>
      <c r="AEI159" s="83"/>
      <c r="AEJ159" s="83"/>
      <c r="AEK159" s="83"/>
      <c r="AEL159" s="83"/>
      <c r="AEM159" s="83"/>
      <c r="AEN159" s="83"/>
      <c r="AEO159" s="83"/>
      <c r="AEP159" s="83"/>
      <c r="AEQ159" s="83"/>
      <c r="AER159" s="83"/>
      <c r="AES159" s="83"/>
      <c r="AET159" s="83"/>
      <c r="AEU159" s="83"/>
      <c r="AEV159" s="83"/>
      <c r="AEW159" s="83"/>
      <c r="AEX159" s="83"/>
      <c r="AEY159" s="83"/>
      <c r="AEZ159" s="83"/>
      <c r="AFA159" s="83"/>
      <c r="AFB159" s="83"/>
      <c r="AFC159" s="83"/>
      <c r="AFD159" s="83"/>
      <c r="AFE159" s="83"/>
      <c r="AFF159" s="83"/>
      <c r="AFG159" s="83"/>
      <c r="AFH159" s="83"/>
      <c r="AFI159" s="83"/>
      <c r="AFJ159" s="83"/>
      <c r="AFK159" s="83"/>
      <c r="AFL159" s="83"/>
      <c r="AFM159" s="83"/>
      <c r="AFN159" s="83"/>
      <c r="AFO159" s="83"/>
      <c r="AFP159" s="83"/>
      <c r="AFQ159" s="83"/>
      <c r="AFR159" s="83"/>
      <c r="AFS159" s="83"/>
      <c r="AFT159" s="83"/>
      <c r="AFU159" s="83"/>
      <c r="AFV159" s="83"/>
      <c r="AFW159" s="83"/>
      <c r="AFX159" s="83"/>
      <c r="AFY159" s="83"/>
      <c r="AFZ159" s="83"/>
      <c r="AGA159" s="83"/>
      <c r="AGB159" s="83"/>
      <c r="AGC159" s="83"/>
      <c r="AGD159" s="83"/>
      <c r="AGE159" s="83"/>
      <c r="AGF159" s="83"/>
      <c r="AGG159" s="83"/>
      <c r="AGH159" s="83"/>
      <c r="AGI159" s="83"/>
      <c r="AGJ159" s="83"/>
      <c r="AGK159" s="83"/>
      <c r="AGL159" s="83"/>
      <c r="AGM159" s="83"/>
      <c r="AGN159" s="83"/>
      <c r="AGO159" s="83"/>
      <c r="AGP159" s="83"/>
      <c r="AGQ159" s="83"/>
      <c r="AGR159" s="83"/>
      <c r="AGS159" s="83"/>
      <c r="AGT159" s="83"/>
      <c r="AGU159" s="83"/>
      <c r="AGV159" s="83"/>
      <c r="AGW159" s="83"/>
      <c r="AGX159" s="83"/>
      <c r="AGY159" s="83"/>
      <c r="AGZ159" s="83"/>
      <c r="AHA159" s="83"/>
      <c r="AHB159" s="83"/>
      <c r="AHC159" s="83"/>
      <c r="AHD159" s="83"/>
      <c r="AHE159" s="83"/>
      <c r="AHF159" s="83"/>
      <c r="AHG159" s="83"/>
      <c r="AHH159" s="83"/>
      <c r="AHI159" s="83"/>
      <c r="AHJ159" s="83"/>
      <c r="AHK159" s="83"/>
      <c r="AHL159" s="83"/>
      <c r="AHM159" s="83"/>
      <c r="AHN159" s="83"/>
      <c r="AHO159" s="83"/>
      <c r="AHP159" s="83"/>
      <c r="AHQ159" s="83"/>
      <c r="AHR159" s="83"/>
      <c r="AHS159" s="83"/>
      <c r="AHT159" s="83"/>
      <c r="AHU159" s="83"/>
      <c r="AHV159" s="83"/>
      <c r="AHW159" s="83"/>
      <c r="AHX159" s="83"/>
      <c r="AHY159" s="83"/>
      <c r="AHZ159" s="83"/>
      <c r="AIA159" s="83"/>
      <c r="AIB159" s="83"/>
      <c r="AIC159" s="83"/>
      <c r="AID159" s="83"/>
      <c r="AIE159" s="83"/>
      <c r="AIF159" s="83"/>
      <c r="AIG159" s="83"/>
      <c r="AIH159" s="83"/>
      <c r="AII159" s="83"/>
      <c r="AIJ159" s="83"/>
      <c r="AIK159" s="83"/>
      <c r="AIL159" s="83"/>
      <c r="AIM159" s="83"/>
      <c r="AIN159" s="83"/>
      <c r="AIO159" s="83"/>
      <c r="AIP159" s="83"/>
      <c r="AIQ159" s="83"/>
      <c r="AIR159" s="83"/>
      <c r="AIS159" s="83"/>
      <c r="AIT159" s="83"/>
      <c r="AIU159" s="83"/>
      <c r="AIV159" s="83"/>
      <c r="AIW159" s="83"/>
      <c r="AIX159" s="83"/>
      <c r="AIY159" s="83"/>
      <c r="AIZ159" s="83"/>
      <c r="AJA159" s="83"/>
      <c r="AJB159" s="83"/>
      <c r="AJC159" s="83"/>
      <c r="AJD159" s="83"/>
      <c r="AJE159" s="83"/>
      <c r="AJF159" s="83"/>
      <c r="AJG159" s="83"/>
      <c r="AJH159" s="83"/>
      <c r="AJI159" s="83"/>
      <c r="AJJ159" s="83"/>
      <c r="AJK159" s="83"/>
      <c r="AJL159" s="83"/>
      <c r="AJM159" s="83"/>
      <c r="AJN159" s="83"/>
      <c r="AJO159" s="83"/>
      <c r="AJP159" s="83"/>
      <c r="AJQ159" s="83"/>
      <c r="AJR159" s="83"/>
      <c r="AJS159" s="83"/>
      <c r="AJT159" s="83"/>
      <c r="AJU159" s="83"/>
      <c r="AJV159" s="83"/>
      <c r="AJW159" s="83"/>
      <c r="AJX159" s="83"/>
      <c r="AJY159" s="83"/>
      <c r="AJZ159" s="83"/>
      <c r="AKA159" s="83"/>
      <c r="AKB159" s="83"/>
      <c r="AKC159" s="83"/>
      <c r="AKD159" s="83"/>
      <c r="AKE159" s="83"/>
      <c r="AKF159" s="83"/>
      <c r="AKG159" s="83"/>
      <c r="AKH159" s="83"/>
      <c r="AKI159" s="83"/>
      <c r="AKJ159" s="83"/>
      <c r="AKK159" s="83"/>
      <c r="AKL159" s="83"/>
      <c r="AKM159" s="83"/>
      <c r="AKN159" s="83"/>
      <c r="AKO159" s="83"/>
      <c r="AKP159" s="83"/>
      <c r="AKQ159" s="83"/>
      <c r="AKR159" s="83"/>
      <c r="AKS159" s="83"/>
      <c r="AKT159" s="83"/>
      <c r="AKU159" s="83"/>
      <c r="AKV159" s="83"/>
      <c r="AKW159" s="83"/>
      <c r="AKX159" s="83"/>
      <c r="AKY159" s="83"/>
      <c r="AKZ159" s="83"/>
      <c r="ALA159" s="83"/>
      <c r="ALB159" s="83"/>
      <c r="ALC159" s="83"/>
      <c r="ALD159" s="83"/>
      <c r="ALE159" s="83"/>
      <c r="ALF159" s="83"/>
      <c r="ALG159" s="83"/>
      <c r="ALH159" s="83"/>
      <c r="ALI159" s="83"/>
      <c r="ALJ159" s="83"/>
      <c r="ALK159" s="83"/>
      <c r="ALL159" s="83"/>
      <c r="ALM159" s="83"/>
      <c r="ALN159" s="83"/>
      <c r="ALO159" s="83"/>
      <c r="ALP159" s="83"/>
      <c r="ALQ159" s="83"/>
      <c r="ALR159" s="83"/>
      <c r="ALS159" s="83"/>
      <c r="ALT159" s="83"/>
      <c r="ALU159" s="83"/>
      <c r="ALV159" s="83"/>
      <c r="ALW159" s="83"/>
      <c r="ALX159" s="83"/>
      <c r="ALY159" s="83"/>
      <c r="ALZ159" s="83"/>
      <c r="AMA159" s="83"/>
      <c r="AMB159" s="83"/>
      <c r="AMC159" s="83"/>
      <c r="AMD159" s="83"/>
      <c r="AME159" s="83"/>
      <c r="AMF159" s="83"/>
      <c r="AMG159" s="83"/>
      <c r="AMH159" s="83"/>
      <c r="AMI159" s="83"/>
      <c r="AMJ159" s="83"/>
      <c r="AMK159" s="83"/>
      <c r="AML159" s="83"/>
      <c r="AMM159" s="83"/>
      <c r="AMN159" s="83"/>
      <c r="AMO159" s="83"/>
      <c r="AMP159" s="83"/>
      <c r="AMQ159" s="83"/>
      <c r="AMR159" s="83"/>
      <c r="AMS159" s="83"/>
      <c r="AMT159" s="83"/>
      <c r="AMU159" s="83"/>
      <c r="AMV159" s="83"/>
      <c r="AMW159" s="83"/>
      <c r="AMX159" s="83"/>
      <c r="AMY159" s="83"/>
      <c r="AMZ159" s="83"/>
      <c r="ANA159" s="83"/>
      <c r="ANB159" s="83"/>
      <c r="ANC159" s="83"/>
      <c r="AND159" s="83"/>
      <c r="ANE159" s="83"/>
      <c r="ANF159" s="83"/>
      <c r="ANG159" s="83"/>
      <c r="ANH159" s="83"/>
      <c r="ANI159" s="83"/>
      <c r="ANJ159" s="83"/>
      <c r="ANK159" s="83"/>
      <c r="ANL159" s="83"/>
      <c r="ANM159" s="83"/>
      <c r="ANN159" s="83"/>
      <c r="ANO159" s="83"/>
      <c r="ANP159" s="83"/>
      <c r="ANQ159" s="83"/>
      <c r="ANR159" s="83"/>
      <c r="ANS159" s="83"/>
      <c r="ANT159" s="83"/>
      <c r="ANU159" s="83"/>
      <c r="ANV159" s="83"/>
      <c r="ANW159" s="83"/>
      <c r="ANX159" s="83"/>
      <c r="ANY159" s="83"/>
      <c r="ANZ159" s="83"/>
      <c r="AOA159" s="83"/>
      <c r="AOB159" s="83"/>
      <c r="AOC159" s="83"/>
      <c r="AOD159" s="83"/>
      <c r="AOE159" s="83"/>
      <c r="AOF159" s="83"/>
      <c r="AOG159" s="83"/>
      <c r="AOH159" s="83"/>
      <c r="AOI159" s="83"/>
      <c r="AOJ159" s="83"/>
      <c r="AOK159" s="83"/>
      <c r="AOL159" s="83"/>
      <c r="AOM159" s="83"/>
      <c r="AON159" s="83"/>
      <c r="AOO159" s="83"/>
      <c r="AOP159" s="83"/>
      <c r="AOQ159" s="83"/>
      <c r="AOR159" s="83"/>
      <c r="AOS159" s="83"/>
      <c r="AOT159" s="83"/>
      <c r="AOU159" s="83"/>
      <c r="AOV159" s="83"/>
      <c r="AOW159" s="83"/>
      <c r="AOX159" s="83"/>
      <c r="AOY159" s="83"/>
      <c r="AOZ159" s="83"/>
      <c r="APA159" s="83"/>
      <c r="APB159" s="83"/>
      <c r="APC159" s="83"/>
      <c r="APD159" s="83"/>
      <c r="APE159" s="83"/>
      <c r="APF159" s="83"/>
      <c r="APG159" s="83"/>
      <c r="APH159" s="83"/>
      <c r="API159" s="83"/>
      <c r="APJ159" s="83"/>
      <c r="APK159" s="83"/>
      <c r="APL159" s="83"/>
      <c r="APM159" s="83"/>
      <c r="APN159" s="83"/>
      <c r="APO159" s="83"/>
      <c r="APP159" s="83"/>
      <c r="APQ159" s="83"/>
      <c r="APR159" s="83"/>
      <c r="APS159" s="83"/>
      <c r="APT159" s="83"/>
      <c r="APU159" s="83"/>
      <c r="APV159" s="83"/>
      <c r="APW159" s="83"/>
      <c r="APX159" s="83"/>
      <c r="APY159" s="83"/>
      <c r="APZ159" s="83"/>
      <c r="AQA159" s="83"/>
      <c r="AQB159" s="83"/>
      <c r="AQC159" s="83"/>
      <c r="AQD159" s="83"/>
      <c r="AQE159" s="83"/>
      <c r="AQF159" s="83"/>
      <c r="AQG159" s="83"/>
      <c r="AQH159" s="83"/>
      <c r="AQI159" s="83"/>
      <c r="AQJ159" s="83"/>
      <c r="AQK159" s="83"/>
      <c r="AQL159" s="83"/>
      <c r="AQM159" s="83"/>
      <c r="AQN159" s="83"/>
      <c r="AQO159" s="83"/>
      <c r="AQP159" s="83"/>
      <c r="AQQ159" s="83"/>
      <c r="AQR159" s="83"/>
      <c r="AQS159" s="83"/>
      <c r="AQT159" s="83"/>
      <c r="AQU159" s="83"/>
      <c r="AQV159" s="83"/>
      <c r="AQW159" s="83"/>
      <c r="AQX159" s="83"/>
      <c r="AQY159" s="83"/>
      <c r="AQZ159" s="83"/>
      <c r="ARA159" s="83"/>
      <c r="ARB159" s="83"/>
      <c r="ARC159" s="83"/>
      <c r="ARD159" s="83"/>
      <c r="ARE159" s="83"/>
      <c r="ARF159" s="83"/>
      <c r="ARG159" s="83"/>
      <c r="ARH159" s="83"/>
      <c r="ARI159" s="83"/>
      <c r="ARJ159" s="83"/>
      <c r="ARK159" s="83"/>
      <c r="ARL159" s="83"/>
      <c r="ARM159" s="83"/>
      <c r="ARN159" s="83"/>
      <c r="ARO159" s="83"/>
      <c r="ARP159" s="83"/>
      <c r="ARQ159" s="83"/>
      <c r="ARR159" s="83"/>
      <c r="ARS159" s="83"/>
      <c r="ART159" s="83"/>
      <c r="ARU159" s="83"/>
      <c r="ARV159" s="83"/>
      <c r="ARW159" s="83"/>
      <c r="ARX159" s="83"/>
      <c r="ARY159" s="83"/>
      <c r="ARZ159" s="83"/>
      <c r="ASA159" s="83"/>
      <c r="ASB159" s="83"/>
      <c r="ASC159" s="83"/>
      <c r="ASD159" s="83"/>
      <c r="ASE159" s="83"/>
      <c r="ASF159" s="83"/>
      <c r="ASG159" s="83"/>
      <c r="ASH159" s="83"/>
      <c r="ASI159" s="83"/>
      <c r="ASJ159" s="83"/>
      <c r="ASK159" s="83"/>
      <c r="ASL159" s="83"/>
      <c r="ASM159" s="83"/>
      <c r="ASN159" s="83"/>
      <c r="ASO159" s="83"/>
      <c r="ASP159" s="83"/>
      <c r="ASQ159" s="83"/>
      <c r="ASR159" s="83"/>
      <c r="ASS159" s="83"/>
      <c r="AST159" s="83"/>
      <c r="ASU159" s="83"/>
      <c r="ASV159" s="83"/>
      <c r="ASW159" s="83"/>
      <c r="ASX159" s="83"/>
      <c r="ASY159" s="83"/>
      <c r="ASZ159" s="83"/>
      <c r="ATA159" s="83"/>
      <c r="ATB159" s="83"/>
      <c r="ATC159" s="83"/>
      <c r="ATD159" s="83"/>
      <c r="ATE159" s="83"/>
      <c r="ATF159" s="83"/>
      <c r="ATG159" s="83"/>
      <c r="ATH159" s="83"/>
      <c r="ATI159" s="83"/>
      <c r="ATJ159" s="83"/>
      <c r="ATK159" s="83"/>
      <c r="ATL159" s="83"/>
      <c r="ATM159" s="83"/>
      <c r="ATN159" s="83"/>
      <c r="ATO159" s="83"/>
      <c r="ATP159" s="83"/>
      <c r="ATQ159" s="83"/>
      <c r="ATR159" s="83"/>
      <c r="ATS159" s="83"/>
      <c r="ATT159" s="83"/>
      <c r="ATU159" s="83"/>
      <c r="ATV159" s="83"/>
      <c r="ATW159" s="83"/>
      <c r="ATX159" s="83"/>
      <c r="ATY159" s="83"/>
      <c r="ATZ159" s="83"/>
      <c r="AUA159" s="83"/>
      <c r="AUB159" s="83"/>
      <c r="AUC159" s="83"/>
      <c r="AUD159" s="83"/>
      <c r="AUE159" s="83"/>
      <c r="AUF159" s="83"/>
      <c r="AUG159" s="83"/>
      <c r="AUH159" s="83"/>
      <c r="AUI159" s="83"/>
      <c r="AUJ159" s="83"/>
      <c r="AUK159" s="83"/>
      <c r="AUL159" s="83"/>
      <c r="AUM159" s="83"/>
      <c r="AUN159" s="83"/>
      <c r="AUO159" s="83"/>
      <c r="AUP159" s="83"/>
      <c r="AUQ159" s="83"/>
      <c r="AUR159" s="83"/>
      <c r="AUS159" s="83"/>
      <c r="AUT159" s="83"/>
      <c r="AUU159" s="83"/>
      <c r="AUV159" s="83"/>
      <c r="AUW159" s="83"/>
      <c r="AUX159" s="83"/>
      <c r="AUY159" s="83"/>
      <c r="AUZ159" s="83"/>
      <c r="AVA159" s="83"/>
      <c r="AVB159" s="83"/>
      <c r="AVC159" s="83"/>
      <c r="AVD159" s="83"/>
      <c r="AVE159" s="83"/>
      <c r="AVF159" s="83"/>
      <c r="AVG159" s="83"/>
      <c r="AVH159" s="83"/>
      <c r="AVI159" s="83"/>
      <c r="AVJ159" s="83"/>
      <c r="AVK159" s="83"/>
      <c r="AVL159" s="83"/>
      <c r="AVM159" s="83"/>
      <c r="AVN159" s="83"/>
      <c r="AVO159" s="83"/>
      <c r="AVP159" s="83"/>
      <c r="AVQ159" s="83"/>
      <c r="AVR159" s="83"/>
      <c r="AVS159" s="83"/>
      <c r="AVT159" s="83"/>
      <c r="AVU159" s="83"/>
      <c r="AVV159" s="83"/>
      <c r="AVW159" s="83"/>
      <c r="AVX159" s="83"/>
      <c r="AVY159" s="83"/>
      <c r="AVZ159" s="83"/>
      <c r="AWA159" s="83"/>
      <c r="AWB159" s="83"/>
      <c r="AWC159" s="83"/>
      <c r="AWD159" s="83"/>
      <c r="AWE159" s="83"/>
      <c r="AWF159" s="83"/>
      <c r="AWG159" s="83"/>
      <c r="AWH159" s="83"/>
      <c r="AWI159" s="83"/>
      <c r="AWJ159" s="83"/>
      <c r="AWK159" s="83"/>
      <c r="AWL159" s="83"/>
      <c r="AWM159" s="83"/>
      <c r="AWN159" s="83"/>
      <c r="AWO159" s="83"/>
      <c r="AWP159" s="83"/>
      <c r="AWQ159" s="83"/>
      <c r="AWR159" s="83"/>
      <c r="AWS159" s="83"/>
      <c r="AWT159" s="83"/>
      <c r="AWU159" s="83"/>
      <c r="AWV159" s="83"/>
      <c r="AWW159" s="83"/>
      <c r="AWX159" s="83"/>
      <c r="AWY159" s="83"/>
      <c r="AWZ159" s="83"/>
      <c r="AXA159" s="83"/>
      <c r="AXB159" s="83"/>
      <c r="AXC159" s="83"/>
      <c r="AXD159" s="83"/>
      <c r="AXE159" s="83"/>
      <c r="AXF159" s="83"/>
      <c r="AXG159" s="83"/>
      <c r="AXH159" s="83"/>
      <c r="AXI159" s="83"/>
      <c r="AXJ159" s="83"/>
      <c r="AXK159" s="83"/>
      <c r="AXL159" s="83"/>
      <c r="AXM159" s="83"/>
      <c r="AXN159" s="83"/>
      <c r="AXO159" s="83"/>
      <c r="AXP159" s="83"/>
      <c r="AXQ159" s="83"/>
      <c r="AXR159" s="83"/>
      <c r="AXS159" s="83"/>
      <c r="AXT159" s="83"/>
      <c r="AXU159" s="83"/>
      <c r="AXV159" s="83"/>
      <c r="AXW159" s="83"/>
      <c r="AXX159" s="83"/>
      <c r="AXY159" s="83"/>
      <c r="AXZ159" s="83"/>
      <c r="AYA159" s="83"/>
      <c r="AYB159" s="83"/>
      <c r="AYC159" s="83"/>
      <c r="AYD159" s="83"/>
      <c r="AYE159" s="83"/>
      <c r="AYF159" s="83"/>
      <c r="AYG159" s="83"/>
      <c r="AYH159" s="83"/>
      <c r="AYI159" s="83"/>
      <c r="AYJ159" s="83"/>
      <c r="AYK159" s="83"/>
      <c r="AYL159" s="83"/>
      <c r="AYM159" s="83"/>
      <c r="AYN159" s="83"/>
      <c r="AYO159" s="83"/>
      <c r="AYP159" s="83"/>
      <c r="AYQ159" s="83"/>
      <c r="AYR159" s="83"/>
      <c r="AYS159" s="83"/>
      <c r="AYT159" s="83"/>
      <c r="AYU159" s="83"/>
      <c r="AYV159" s="83"/>
      <c r="AYW159" s="83"/>
      <c r="AYX159" s="83"/>
      <c r="AYY159" s="83"/>
      <c r="AYZ159" s="83"/>
      <c r="AZA159" s="83"/>
      <c r="AZB159" s="83"/>
      <c r="AZC159" s="83"/>
      <c r="AZD159" s="83"/>
      <c r="AZE159" s="83"/>
      <c r="AZF159" s="83"/>
      <c r="AZG159" s="83"/>
      <c r="AZH159" s="83"/>
      <c r="AZI159" s="83"/>
      <c r="AZJ159" s="83"/>
      <c r="AZK159" s="83"/>
      <c r="AZL159" s="83"/>
      <c r="AZM159" s="83"/>
      <c r="AZN159" s="83"/>
      <c r="AZO159" s="83"/>
      <c r="AZP159" s="83"/>
      <c r="AZQ159" s="83"/>
      <c r="AZR159" s="83"/>
      <c r="AZS159" s="83"/>
      <c r="AZT159" s="83"/>
      <c r="AZU159" s="83"/>
      <c r="AZV159" s="83"/>
      <c r="AZW159" s="83"/>
      <c r="AZX159" s="83"/>
      <c r="AZY159" s="83"/>
      <c r="AZZ159" s="83"/>
      <c r="BAA159" s="83"/>
      <c r="BAB159" s="83"/>
      <c r="BAC159" s="83"/>
      <c r="BAD159" s="83"/>
      <c r="BAE159" s="83"/>
      <c r="BAF159" s="83"/>
      <c r="BAG159" s="83"/>
      <c r="BAH159" s="83"/>
      <c r="BAI159" s="83"/>
      <c r="BAJ159" s="83"/>
      <c r="BAK159" s="83"/>
      <c r="BAL159" s="83"/>
      <c r="BAM159" s="83"/>
      <c r="BAN159" s="83"/>
      <c r="BAO159" s="83"/>
      <c r="BAP159" s="83"/>
      <c r="BAQ159" s="83"/>
      <c r="BAR159" s="83"/>
      <c r="BAS159" s="83"/>
      <c r="BAT159" s="83"/>
      <c r="BAU159" s="83"/>
      <c r="BAV159" s="83"/>
      <c r="BAW159" s="83"/>
      <c r="BAX159" s="83"/>
      <c r="BAY159" s="83"/>
      <c r="BAZ159" s="83"/>
      <c r="BBA159" s="83"/>
      <c r="BBB159" s="83"/>
      <c r="BBC159" s="83"/>
      <c r="BBD159" s="83"/>
      <c r="BBE159" s="83"/>
      <c r="BBF159" s="83"/>
      <c r="BBG159" s="83"/>
      <c r="BBH159" s="83"/>
      <c r="BBI159" s="83"/>
      <c r="BBJ159" s="83"/>
      <c r="BBK159" s="83"/>
      <c r="BBL159" s="83"/>
      <c r="BBM159" s="83"/>
      <c r="BBN159" s="83"/>
      <c r="BBO159" s="83"/>
      <c r="BBP159" s="83"/>
      <c r="BBQ159" s="83"/>
      <c r="BBR159" s="83"/>
      <c r="BBS159" s="83"/>
      <c r="BBT159" s="83"/>
      <c r="BBU159" s="83"/>
      <c r="BBV159" s="83"/>
      <c r="BBW159" s="83"/>
      <c r="BBX159" s="83"/>
      <c r="BBY159" s="83"/>
      <c r="BBZ159" s="83"/>
      <c r="BCA159" s="83"/>
      <c r="BCB159" s="83"/>
      <c r="BCC159" s="83"/>
      <c r="BCD159" s="83"/>
      <c r="BCE159" s="83"/>
      <c r="BCF159" s="83"/>
      <c r="BCG159" s="83"/>
      <c r="BCH159" s="83"/>
      <c r="BCI159" s="83"/>
      <c r="BCJ159" s="83"/>
      <c r="BCK159" s="83"/>
      <c r="BCL159" s="83"/>
      <c r="BCM159" s="83"/>
      <c r="BCN159" s="83"/>
      <c r="BCO159" s="83"/>
      <c r="BCP159" s="83"/>
      <c r="BCQ159" s="83"/>
      <c r="BCR159" s="83"/>
      <c r="BCS159" s="83"/>
      <c r="BCT159" s="83"/>
      <c r="BCU159" s="83"/>
      <c r="BCV159" s="83"/>
      <c r="BCW159" s="83"/>
      <c r="BCX159" s="83"/>
      <c r="BCY159" s="83"/>
      <c r="BCZ159" s="83"/>
      <c r="BDA159" s="83"/>
      <c r="BDB159" s="83"/>
      <c r="BDC159" s="83"/>
      <c r="BDD159" s="83"/>
      <c r="BDE159" s="83"/>
      <c r="BDF159" s="83"/>
      <c r="BDG159" s="83"/>
      <c r="BDH159" s="83"/>
      <c r="BDI159" s="83"/>
      <c r="BDJ159" s="83"/>
      <c r="BDK159" s="83"/>
      <c r="BDL159" s="83"/>
      <c r="BDM159" s="83"/>
      <c r="BDN159" s="83"/>
      <c r="BDO159" s="83"/>
      <c r="BDP159" s="83"/>
      <c r="BDQ159" s="83"/>
      <c r="BDR159" s="83"/>
      <c r="BDS159" s="83"/>
      <c r="BDT159" s="83"/>
      <c r="BDU159" s="83"/>
      <c r="BDV159" s="83"/>
      <c r="BDW159" s="83"/>
      <c r="BDX159" s="83"/>
      <c r="BDY159" s="83"/>
      <c r="BDZ159" s="83"/>
      <c r="BEA159" s="83"/>
      <c r="BEB159" s="83"/>
      <c r="BEC159" s="83"/>
      <c r="BED159" s="83"/>
      <c r="BEE159" s="83"/>
      <c r="BEF159" s="83"/>
      <c r="BEG159" s="83"/>
      <c r="BEH159" s="83"/>
      <c r="BEI159" s="83"/>
      <c r="BEJ159" s="83"/>
      <c r="BEK159" s="83"/>
      <c r="BEL159" s="83"/>
      <c r="BEM159" s="83"/>
      <c r="BEN159" s="83"/>
      <c r="BEO159" s="83"/>
      <c r="BEP159" s="83"/>
      <c r="BEQ159" s="83"/>
      <c r="BER159" s="83"/>
      <c r="BES159" s="83"/>
      <c r="BET159" s="83"/>
      <c r="BEU159" s="83"/>
      <c r="BEV159" s="83"/>
      <c r="BEW159" s="83"/>
      <c r="BEX159" s="83"/>
      <c r="BEY159" s="83"/>
      <c r="BEZ159" s="83"/>
      <c r="BFA159" s="83"/>
      <c r="BFB159" s="83"/>
      <c r="BFC159" s="83"/>
      <c r="BFD159" s="83"/>
      <c r="BFE159" s="83"/>
      <c r="BFF159" s="83"/>
      <c r="BFG159" s="83"/>
      <c r="BFH159" s="83"/>
      <c r="BFI159" s="83"/>
      <c r="BFJ159" s="83"/>
      <c r="BFK159" s="83"/>
      <c r="BFL159" s="83"/>
      <c r="BFM159" s="83"/>
      <c r="BFN159" s="83"/>
      <c r="BFO159" s="83"/>
      <c r="BFP159" s="83"/>
      <c r="BFQ159" s="83"/>
      <c r="BFR159" s="83"/>
      <c r="BFS159" s="83"/>
      <c r="BFT159" s="83"/>
      <c r="BFU159" s="83"/>
      <c r="BFV159" s="83"/>
      <c r="BFW159" s="83"/>
      <c r="BFX159" s="83"/>
      <c r="BFY159" s="83"/>
      <c r="BFZ159" s="83"/>
      <c r="BGA159" s="83"/>
      <c r="BGB159" s="83"/>
      <c r="BGC159" s="83"/>
      <c r="BGD159" s="83"/>
      <c r="BGE159" s="83"/>
      <c r="BGF159" s="83"/>
      <c r="BGG159" s="83"/>
      <c r="BGH159" s="83"/>
      <c r="BGI159" s="83"/>
      <c r="BGJ159" s="83"/>
      <c r="BGK159" s="83"/>
      <c r="BGL159" s="83"/>
      <c r="BGM159" s="83"/>
      <c r="BGN159" s="83"/>
      <c r="BGO159" s="83"/>
      <c r="BGP159" s="83"/>
      <c r="BGQ159" s="83"/>
      <c r="BGR159" s="83"/>
      <c r="BGS159" s="83"/>
      <c r="BGT159" s="83"/>
      <c r="BGU159" s="83"/>
      <c r="BGV159" s="83"/>
      <c r="BGW159" s="83"/>
      <c r="BGX159" s="83"/>
      <c r="BGY159" s="83"/>
      <c r="BGZ159" s="83"/>
      <c r="BHA159" s="83"/>
      <c r="BHB159" s="83"/>
      <c r="BHC159" s="83"/>
      <c r="BHD159" s="83"/>
      <c r="BHE159" s="83"/>
      <c r="BHF159" s="83"/>
      <c r="BHG159" s="83"/>
      <c r="BHH159" s="83"/>
      <c r="BHI159" s="83"/>
      <c r="BHJ159" s="83"/>
      <c r="BHK159" s="83"/>
      <c r="BHL159" s="83"/>
      <c r="BHM159" s="83"/>
      <c r="BHN159" s="83"/>
      <c r="BHO159" s="83"/>
      <c r="BHP159" s="83"/>
      <c r="BHQ159" s="83"/>
      <c r="BHR159" s="83"/>
      <c r="BHS159" s="83"/>
      <c r="BHT159" s="83"/>
      <c r="BHU159" s="83"/>
      <c r="BHV159" s="83"/>
      <c r="BHW159" s="83"/>
      <c r="BHX159" s="83"/>
      <c r="BHY159" s="83"/>
      <c r="BHZ159" s="83"/>
      <c r="BIA159" s="83"/>
      <c r="BIB159" s="83"/>
      <c r="BIC159" s="83"/>
      <c r="BID159" s="83"/>
      <c r="BIE159" s="83"/>
      <c r="BIF159" s="83"/>
      <c r="BIG159" s="83"/>
      <c r="BIH159" s="83"/>
      <c r="BII159" s="83"/>
      <c r="BIJ159" s="83"/>
      <c r="BIK159" s="83"/>
      <c r="BIL159" s="83"/>
      <c r="BIM159" s="83"/>
      <c r="BIN159" s="83"/>
      <c r="BIO159" s="83"/>
      <c r="BIP159" s="83"/>
      <c r="BIQ159" s="83"/>
      <c r="BIR159" s="83"/>
      <c r="BIS159" s="83"/>
      <c r="BIT159" s="83"/>
      <c r="BIU159" s="83"/>
      <c r="BIV159" s="83"/>
      <c r="BIW159" s="83"/>
      <c r="BIX159" s="83"/>
      <c r="BIY159" s="83"/>
      <c r="BIZ159" s="83"/>
      <c r="BJA159" s="83"/>
      <c r="BJB159" s="83"/>
      <c r="BJC159" s="83"/>
      <c r="BJD159" s="83"/>
      <c r="BJE159" s="83"/>
      <c r="BJF159" s="83"/>
      <c r="BJG159" s="83"/>
      <c r="BJH159" s="83"/>
      <c r="BJI159" s="83"/>
      <c r="BJJ159" s="83"/>
      <c r="BJK159" s="83"/>
      <c r="BJL159" s="83"/>
      <c r="BJM159" s="83"/>
      <c r="BJN159" s="83"/>
      <c r="BJO159" s="83"/>
      <c r="BJP159" s="83"/>
      <c r="BJQ159" s="83"/>
      <c r="BJR159" s="83"/>
      <c r="BJS159" s="83"/>
      <c r="BJT159" s="83"/>
      <c r="BJU159" s="83"/>
      <c r="BJV159" s="83"/>
      <c r="BJW159" s="83"/>
      <c r="BJX159" s="83"/>
      <c r="BJY159" s="83"/>
      <c r="BJZ159" s="83"/>
      <c r="BKA159" s="83"/>
      <c r="BKB159" s="83"/>
      <c r="BKC159" s="83"/>
      <c r="BKD159" s="83"/>
      <c r="BKE159" s="83"/>
      <c r="BKF159" s="83"/>
      <c r="BKG159" s="83"/>
      <c r="BKH159" s="83"/>
      <c r="BKI159" s="83"/>
      <c r="BKJ159" s="83"/>
      <c r="BKK159" s="83"/>
      <c r="BKL159" s="83"/>
      <c r="BKM159" s="83"/>
      <c r="BKN159" s="83"/>
      <c r="BKO159" s="83"/>
      <c r="BKP159" s="83"/>
      <c r="BKQ159" s="83"/>
      <c r="BKR159" s="83"/>
      <c r="BKS159" s="83"/>
      <c r="BKT159" s="83"/>
      <c r="BKU159" s="83"/>
      <c r="BKV159" s="83"/>
      <c r="BKW159" s="83"/>
      <c r="BKX159" s="83"/>
      <c r="BKY159" s="83"/>
      <c r="BKZ159" s="83"/>
      <c r="BLA159" s="83"/>
      <c r="BLB159" s="83"/>
      <c r="BLC159" s="83"/>
      <c r="BLD159" s="83"/>
      <c r="BLE159" s="83"/>
      <c r="BLF159" s="83"/>
      <c r="BLG159" s="83"/>
      <c r="BLH159" s="83"/>
      <c r="BLI159" s="83"/>
      <c r="BLJ159" s="83"/>
      <c r="BLK159" s="83"/>
      <c r="BLL159" s="83"/>
      <c r="BLM159" s="83"/>
      <c r="BLN159" s="83"/>
      <c r="BLO159" s="83"/>
      <c r="BLP159" s="83"/>
      <c r="BLQ159" s="83"/>
      <c r="BLR159" s="83"/>
      <c r="BLS159" s="83"/>
      <c r="BLT159" s="83"/>
      <c r="BLU159" s="83"/>
      <c r="BLV159" s="83"/>
      <c r="BLW159" s="83"/>
      <c r="BLX159" s="83"/>
      <c r="BLY159" s="83"/>
      <c r="BLZ159" s="83"/>
      <c r="BMA159" s="83"/>
      <c r="BMB159" s="83"/>
      <c r="BMC159" s="83"/>
      <c r="BMD159" s="83"/>
      <c r="BME159" s="83"/>
      <c r="BMF159" s="83"/>
      <c r="BMG159" s="83"/>
      <c r="BMH159" s="83"/>
      <c r="BMI159" s="83"/>
      <c r="BMJ159" s="83"/>
      <c r="BMK159" s="83"/>
      <c r="BML159" s="83"/>
      <c r="BMM159" s="83"/>
      <c r="BMN159" s="83"/>
      <c r="BMO159" s="83"/>
      <c r="BMP159" s="83"/>
      <c r="BMQ159" s="83"/>
      <c r="BMR159" s="83"/>
      <c r="BMS159" s="83"/>
      <c r="BMT159" s="83"/>
      <c r="BMU159" s="83"/>
      <c r="BMV159" s="83"/>
      <c r="BMW159" s="83"/>
      <c r="BMX159" s="83"/>
      <c r="BMY159" s="83"/>
      <c r="BMZ159" s="83"/>
      <c r="BNA159" s="83"/>
      <c r="BNB159" s="83"/>
      <c r="BNC159" s="83"/>
      <c r="BND159" s="83"/>
      <c r="BNE159" s="83"/>
      <c r="BNF159" s="83"/>
      <c r="BNG159" s="83"/>
      <c r="BNH159" s="83"/>
      <c r="BNI159" s="83"/>
      <c r="BNJ159" s="83"/>
      <c r="BNK159" s="83"/>
      <c r="BNL159" s="83"/>
      <c r="BNM159" s="83"/>
      <c r="BNN159" s="83"/>
      <c r="BNO159" s="83"/>
      <c r="BNP159" s="83"/>
      <c r="BNQ159" s="83"/>
      <c r="BNR159" s="83"/>
      <c r="BNS159" s="83"/>
      <c r="BNT159" s="83"/>
      <c r="BNU159" s="83"/>
      <c r="BNV159" s="83"/>
      <c r="BNW159" s="83"/>
      <c r="BNX159" s="83"/>
      <c r="BNY159" s="83"/>
      <c r="BNZ159" s="83"/>
      <c r="BOA159" s="83"/>
      <c r="BOB159" s="83"/>
      <c r="BOC159" s="83"/>
      <c r="BOD159" s="83"/>
      <c r="BOE159" s="83"/>
      <c r="BOF159" s="83"/>
      <c r="BOG159" s="83"/>
      <c r="BOH159" s="83"/>
      <c r="BOI159" s="83"/>
      <c r="BOJ159" s="83"/>
      <c r="BOK159" s="83"/>
      <c r="BOL159" s="83"/>
      <c r="BOM159" s="83"/>
      <c r="BON159" s="83"/>
      <c r="BOO159" s="83"/>
      <c r="BOP159" s="83"/>
      <c r="BOQ159" s="83"/>
      <c r="BOR159" s="83"/>
      <c r="BOS159" s="83"/>
      <c r="BOT159" s="83"/>
      <c r="BOU159" s="83"/>
      <c r="BOV159" s="83"/>
      <c r="BOW159" s="83"/>
      <c r="BOX159" s="83"/>
      <c r="BOY159" s="83"/>
      <c r="BOZ159" s="83"/>
      <c r="BPA159" s="83"/>
      <c r="BPB159" s="83"/>
      <c r="BPC159" s="83"/>
      <c r="BPD159" s="83"/>
      <c r="BPE159" s="83"/>
      <c r="BPF159" s="83"/>
      <c r="BPG159" s="83"/>
      <c r="BPH159" s="83"/>
      <c r="BPI159" s="83"/>
      <c r="BPJ159" s="83"/>
      <c r="BPK159" s="83"/>
      <c r="BPL159" s="83"/>
      <c r="BPM159" s="83"/>
      <c r="BPN159" s="83"/>
      <c r="BPO159" s="83"/>
      <c r="BPP159" s="83"/>
      <c r="BPQ159" s="83"/>
      <c r="BPR159" s="83"/>
      <c r="BPS159" s="83"/>
      <c r="BPT159" s="83"/>
      <c r="BPU159" s="83"/>
      <c r="BPV159" s="83"/>
      <c r="BPW159" s="83"/>
      <c r="BPX159" s="83"/>
      <c r="BPY159" s="83"/>
      <c r="BPZ159" s="83"/>
      <c r="BQA159" s="83"/>
      <c r="BQB159" s="83"/>
      <c r="BQC159" s="83"/>
      <c r="BQD159" s="83"/>
      <c r="BQE159" s="83"/>
      <c r="BQF159" s="83"/>
      <c r="BQG159" s="83"/>
      <c r="BQH159" s="83"/>
      <c r="BQI159" s="83"/>
      <c r="BQJ159" s="83"/>
      <c r="BQK159" s="83"/>
      <c r="BQL159" s="83"/>
      <c r="BQM159" s="83"/>
      <c r="BQN159" s="83"/>
      <c r="BQO159" s="83"/>
      <c r="BQP159" s="83"/>
      <c r="BQQ159" s="83"/>
      <c r="BQR159" s="83"/>
      <c r="BQS159" s="83"/>
      <c r="BQT159" s="83"/>
      <c r="BQU159" s="83"/>
      <c r="BQV159" s="83"/>
      <c r="BQW159" s="83"/>
      <c r="BQX159" s="83"/>
      <c r="BQY159" s="83"/>
      <c r="BQZ159" s="83"/>
      <c r="BRA159" s="83"/>
      <c r="BRB159" s="83"/>
      <c r="BRC159" s="83"/>
      <c r="BRD159" s="83"/>
      <c r="BRE159" s="83"/>
      <c r="BRF159" s="83"/>
      <c r="BRG159" s="83"/>
      <c r="BRH159" s="83"/>
      <c r="BRI159" s="83"/>
      <c r="BRJ159" s="83"/>
      <c r="BRK159" s="83"/>
      <c r="BRL159" s="83"/>
      <c r="BRM159" s="83"/>
      <c r="BRN159" s="83"/>
      <c r="BRO159" s="83"/>
      <c r="BRP159" s="83"/>
      <c r="BRQ159" s="83"/>
      <c r="BRR159" s="83"/>
      <c r="BRS159" s="83"/>
      <c r="BRT159" s="83"/>
      <c r="BRU159" s="83"/>
      <c r="BRV159" s="83"/>
      <c r="BRW159" s="83"/>
      <c r="BRX159" s="83"/>
      <c r="BRY159" s="83"/>
      <c r="BRZ159" s="83"/>
      <c r="BSA159" s="83"/>
      <c r="BSB159" s="83"/>
      <c r="BSC159" s="83"/>
      <c r="BSD159" s="83"/>
      <c r="BSE159" s="83"/>
      <c r="BSF159" s="83"/>
      <c r="BSG159" s="83"/>
      <c r="BSH159" s="83"/>
      <c r="BSI159" s="83"/>
      <c r="BSJ159" s="83"/>
      <c r="BSK159" s="83"/>
      <c r="BSL159" s="83"/>
      <c r="BSM159" s="83"/>
      <c r="BSN159" s="83"/>
      <c r="BSO159" s="83"/>
      <c r="BSP159" s="83"/>
      <c r="BSQ159" s="83"/>
      <c r="BSR159" s="83"/>
      <c r="BSS159" s="83"/>
      <c r="BST159" s="83"/>
      <c r="BSU159" s="83"/>
      <c r="BSV159" s="83"/>
      <c r="BSW159" s="83"/>
      <c r="BSX159" s="83"/>
      <c r="BSY159" s="83"/>
      <c r="BSZ159" s="83"/>
      <c r="BTA159" s="83"/>
      <c r="BTB159" s="83"/>
      <c r="BTC159" s="83"/>
      <c r="BTD159" s="83"/>
      <c r="BTE159" s="83"/>
      <c r="BTF159" s="83"/>
      <c r="BTG159" s="83"/>
      <c r="BTH159" s="83"/>
      <c r="BTI159" s="83"/>
      <c r="BTJ159" s="83"/>
      <c r="BTK159" s="83"/>
      <c r="BTL159" s="83"/>
      <c r="BTM159" s="83"/>
      <c r="BTN159" s="83"/>
      <c r="BTO159" s="83"/>
      <c r="BTP159" s="83"/>
      <c r="BTQ159" s="83"/>
      <c r="BTR159" s="83"/>
      <c r="BTS159" s="83"/>
      <c r="BTT159" s="83"/>
      <c r="BTU159" s="83"/>
      <c r="BTV159" s="83"/>
      <c r="BTW159" s="83"/>
      <c r="BTX159" s="83"/>
      <c r="BTY159" s="83"/>
      <c r="BTZ159" s="83"/>
      <c r="BUA159" s="83"/>
      <c r="BUB159" s="83"/>
      <c r="BUC159" s="83"/>
      <c r="BUD159" s="83"/>
      <c r="BUE159" s="83"/>
      <c r="BUF159" s="83"/>
      <c r="BUG159" s="83"/>
      <c r="BUH159" s="83"/>
      <c r="BUI159" s="83"/>
      <c r="BUJ159" s="83"/>
      <c r="BUK159" s="83"/>
      <c r="BUL159" s="83"/>
      <c r="BUM159" s="83"/>
      <c r="BUN159" s="83"/>
      <c r="BUO159" s="83"/>
      <c r="BUP159" s="83"/>
      <c r="BUQ159" s="83"/>
      <c r="BUR159" s="83"/>
      <c r="BUS159" s="83"/>
      <c r="BUT159" s="83"/>
      <c r="BUU159" s="83"/>
      <c r="BUV159" s="83"/>
      <c r="BUW159" s="83"/>
      <c r="BUX159" s="83"/>
      <c r="BUY159" s="83"/>
      <c r="BUZ159" s="83"/>
      <c r="BVA159" s="83"/>
      <c r="BVB159" s="83"/>
      <c r="BVC159" s="83"/>
      <c r="BVD159" s="83"/>
      <c r="BVE159" s="83"/>
      <c r="BVF159" s="83"/>
      <c r="BVG159" s="83"/>
      <c r="BVH159" s="83"/>
      <c r="BVI159" s="83"/>
      <c r="BVJ159" s="83"/>
      <c r="BVK159" s="83"/>
      <c r="BVL159" s="83"/>
      <c r="BVM159" s="83"/>
      <c r="BVN159" s="83"/>
      <c r="BVO159" s="83"/>
      <c r="BVP159" s="83"/>
      <c r="BVQ159" s="83"/>
      <c r="BVR159" s="83"/>
      <c r="BVS159" s="83"/>
      <c r="BVT159" s="83"/>
      <c r="BVU159" s="83"/>
      <c r="BVV159" s="83"/>
      <c r="BVW159" s="83"/>
      <c r="BVX159" s="83"/>
      <c r="BVY159" s="83"/>
      <c r="BVZ159" s="83"/>
      <c r="BWA159" s="83"/>
      <c r="BWB159" s="83"/>
      <c r="BWC159" s="83"/>
      <c r="BWD159" s="83"/>
      <c r="BWE159" s="83"/>
      <c r="BWF159" s="83"/>
      <c r="BWG159" s="83"/>
      <c r="BWH159" s="83"/>
      <c r="BWI159" s="83"/>
      <c r="BWJ159" s="83"/>
      <c r="BWK159" s="83"/>
      <c r="BWL159" s="83"/>
      <c r="BWM159" s="83"/>
      <c r="BWN159" s="83"/>
      <c r="BWO159" s="83"/>
      <c r="BWP159" s="83"/>
      <c r="BWQ159" s="83"/>
      <c r="BWR159" s="83"/>
      <c r="BWS159" s="83"/>
      <c r="BWT159" s="83"/>
      <c r="BWU159" s="83"/>
      <c r="BWV159" s="83"/>
      <c r="BWW159" s="83"/>
      <c r="BWX159" s="83"/>
      <c r="BWY159" s="83"/>
      <c r="BWZ159" s="83"/>
      <c r="BXA159" s="83"/>
      <c r="BXB159" s="83"/>
      <c r="BXC159" s="83"/>
      <c r="BXD159" s="83"/>
      <c r="BXE159" s="83"/>
      <c r="BXF159" s="83"/>
      <c r="BXG159" s="83"/>
      <c r="BXH159" s="83"/>
      <c r="BXI159" s="83"/>
      <c r="BXJ159" s="83"/>
      <c r="BXK159" s="83"/>
      <c r="BXL159" s="83"/>
      <c r="BXM159" s="83"/>
      <c r="BXN159" s="83"/>
      <c r="BXO159" s="83"/>
      <c r="BXP159" s="83"/>
      <c r="BXQ159" s="83"/>
      <c r="BXR159" s="83"/>
      <c r="BXS159" s="83"/>
      <c r="BXT159" s="83"/>
      <c r="BXU159" s="83"/>
      <c r="BXV159" s="83"/>
      <c r="BXW159" s="83"/>
      <c r="BXX159" s="83"/>
      <c r="BXY159" s="83"/>
      <c r="BXZ159" s="83"/>
      <c r="BYA159" s="83"/>
      <c r="BYB159" s="83"/>
      <c r="BYC159" s="83"/>
      <c r="BYD159" s="83"/>
      <c r="BYE159" s="83"/>
      <c r="BYF159" s="83"/>
      <c r="BYG159" s="83"/>
      <c r="BYH159" s="83"/>
      <c r="BYI159" s="83"/>
      <c r="BYJ159" s="83"/>
      <c r="BYK159" s="83"/>
      <c r="BYL159" s="83"/>
      <c r="BYM159" s="83"/>
      <c r="BYN159" s="83"/>
      <c r="BYO159" s="83"/>
      <c r="BYP159" s="83"/>
      <c r="BYQ159" s="83"/>
      <c r="BYR159" s="83"/>
      <c r="BYS159" s="83"/>
      <c r="BYT159" s="83"/>
      <c r="BYU159" s="83"/>
      <c r="BYV159" s="83"/>
      <c r="BYW159" s="83"/>
      <c r="BYX159" s="83"/>
      <c r="BYY159" s="83"/>
      <c r="BYZ159" s="83"/>
      <c r="BZA159" s="83"/>
      <c r="BZB159" s="83"/>
      <c r="BZC159" s="83"/>
      <c r="BZD159" s="83"/>
      <c r="BZE159" s="83"/>
      <c r="BZF159" s="83"/>
      <c r="BZG159" s="83"/>
      <c r="BZH159" s="83"/>
      <c r="BZI159" s="83"/>
      <c r="BZJ159" s="83"/>
      <c r="BZK159" s="83"/>
      <c r="BZL159" s="83"/>
      <c r="BZM159" s="83"/>
      <c r="BZN159" s="83"/>
      <c r="BZO159" s="83"/>
      <c r="BZP159" s="83"/>
      <c r="BZQ159" s="83"/>
      <c r="BZR159" s="83"/>
      <c r="BZS159" s="83"/>
      <c r="BZT159" s="83"/>
      <c r="BZU159" s="83"/>
      <c r="BZV159" s="83"/>
      <c r="BZW159" s="83"/>
      <c r="BZX159" s="83"/>
      <c r="BZY159" s="83"/>
      <c r="BZZ159" s="83"/>
      <c r="CAA159" s="83"/>
      <c r="CAB159" s="83"/>
      <c r="CAC159" s="83"/>
      <c r="CAD159" s="83"/>
      <c r="CAE159" s="83"/>
      <c r="CAF159" s="83"/>
      <c r="CAG159" s="83"/>
      <c r="CAH159" s="83"/>
      <c r="CAI159" s="83"/>
      <c r="CAJ159" s="83"/>
      <c r="CAK159" s="83"/>
      <c r="CAL159" s="83"/>
      <c r="CAM159" s="83"/>
      <c r="CAN159" s="83"/>
      <c r="CAO159" s="83"/>
      <c r="CAP159" s="83"/>
      <c r="CAQ159" s="83"/>
      <c r="CAR159" s="83"/>
      <c r="CAS159" s="83"/>
      <c r="CAT159" s="83"/>
      <c r="CAU159" s="83"/>
      <c r="CAV159" s="83"/>
      <c r="CAW159" s="83"/>
      <c r="CAX159" s="83"/>
      <c r="CAY159" s="83"/>
      <c r="CAZ159" s="83"/>
      <c r="CBA159" s="83"/>
      <c r="CBB159" s="83"/>
      <c r="CBC159" s="83"/>
      <c r="CBD159" s="83"/>
      <c r="CBE159" s="83"/>
      <c r="CBF159" s="83"/>
      <c r="CBG159" s="83"/>
      <c r="CBH159" s="83"/>
      <c r="CBI159" s="83"/>
      <c r="CBJ159" s="83"/>
      <c r="CBK159" s="83"/>
      <c r="CBL159" s="83"/>
      <c r="CBM159" s="83"/>
      <c r="CBN159" s="83"/>
      <c r="CBO159" s="83"/>
      <c r="CBP159" s="83"/>
      <c r="CBQ159" s="83"/>
      <c r="CBR159" s="83"/>
      <c r="CBS159" s="83"/>
      <c r="CBT159" s="83"/>
      <c r="CBU159" s="83"/>
      <c r="CBV159" s="83"/>
      <c r="CBW159" s="83"/>
      <c r="CBX159" s="83"/>
      <c r="CBY159" s="83"/>
      <c r="CBZ159" s="83"/>
      <c r="CCA159" s="83"/>
      <c r="CCB159" s="83"/>
      <c r="CCC159" s="83"/>
      <c r="CCD159" s="83"/>
      <c r="CCE159" s="83"/>
      <c r="CCF159" s="83"/>
      <c r="CCG159" s="83"/>
      <c r="CCH159" s="83"/>
      <c r="CCI159" s="83"/>
      <c r="CCJ159" s="83"/>
      <c r="CCK159" s="83"/>
      <c r="CCL159" s="83"/>
      <c r="CCM159" s="83"/>
      <c r="CCN159" s="83"/>
      <c r="CCO159" s="83"/>
      <c r="CCP159" s="83"/>
      <c r="CCQ159" s="83"/>
      <c r="CCR159" s="83"/>
      <c r="CCS159" s="83"/>
      <c r="CCT159" s="83"/>
      <c r="CCU159" s="83"/>
      <c r="CCV159" s="83"/>
      <c r="CCW159" s="83"/>
      <c r="CCX159" s="83"/>
      <c r="CCY159" s="83"/>
      <c r="CCZ159" s="83"/>
      <c r="CDA159" s="83"/>
      <c r="CDB159" s="83"/>
      <c r="CDC159" s="83"/>
      <c r="CDD159" s="83"/>
      <c r="CDE159" s="83"/>
      <c r="CDF159" s="83"/>
      <c r="CDG159" s="83"/>
      <c r="CDH159" s="83"/>
      <c r="CDI159" s="83"/>
      <c r="CDJ159" s="83"/>
      <c r="CDK159" s="83"/>
      <c r="CDL159" s="83"/>
      <c r="CDM159" s="83"/>
      <c r="CDN159" s="83"/>
      <c r="CDO159" s="83"/>
      <c r="CDP159" s="83"/>
      <c r="CDQ159" s="83"/>
      <c r="CDR159" s="83"/>
      <c r="CDS159" s="83"/>
      <c r="CDT159" s="83"/>
      <c r="CDU159" s="83"/>
      <c r="CDV159" s="83"/>
      <c r="CDW159" s="83"/>
      <c r="CDX159" s="83"/>
      <c r="CDY159" s="83"/>
      <c r="CDZ159" s="83"/>
      <c r="CEA159" s="83"/>
      <c r="CEB159" s="83"/>
      <c r="CEC159" s="83"/>
      <c r="CED159" s="83"/>
      <c r="CEE159" s="83"/>
      <c r="CEF159" s="83"/>
      <c r="CEG159" s="83"/>
      <c r="CEH159" s="83"/>
      <c r="CEI159" s="83"/>
      <c r="CEJ159" s="83"/>
      <c r="CEK159" s="83"/>
      <c r="CEL159" s="83"/>
      <c r="CEM159" s="83"/>
      <c r="CEN159" s="83"/>
      <c r="CEO159" s="83"/>
      <c r="CEP159" s="83"/>
      <c r="CEQ159" s="83"/>
      <c r="CER159" s="83"/>
      <c r="CES159" s="83"/>
      <c r="CET159" s="83"/>
      <c r="CEU159" s="83"/>
      <c r="CEV159" s="83"/>
      <c r="CEW159" s="83"/>
      <c r="CEX159" s="83"/>
      <c r="CEY159" s="83"/>
      <c r="CEZ159" s="83"/>
      <c r="CFA159" s="83"/>
      <c r="CFB159" s="83"/>
      <c r="CFC159" s="83"/>
      <c r="CFD159" s="83"/>
      <c r="CFE159" s="83"/>
      <c r="CFF159" s="83"/>
      <c r="CFG159" s="83"/>
      <c r="CFH159" s="83"/>
      <c r="CFI159" s="83"/>
      <c r="CFJ159" s="83"/>
      <c r="CFK159" s="83"/>
      <c r="CFL159" s="83"/>
      <c r="CFM159" s="83"/>
      <c r="CFN159" s="83"/>
      <c r="CFO159" s="83"/>
      <c r="CFP159" s="83"/>
      <c r="CFQ159" s="83"/>
      <c r="CFR159" s="83"/>
      <c r="CFS159" s="83"/>
      <c r="CFT159" s="83"/>
      <c r="CFU159" s="83"/>
      <c r="CFV159" s="83"/>
      <c r="CFW159" s="83"/>
      <c r="CFX159" s="83"/>
      <c r="CFY159" s="83"/>
      <c r="CFZ159" s="83"/>
      <c r="CGA159" s="83"/>
      <c r="CGB159" s="83"/>
      <c r="CGC159" s="83"/>
      <c r="CGD159" s="83"/>
      <c r="CGE159" s="83"/>
      <c r="CGF159" s="83"/>
      <c r="CGG159" s="83"/>
      <c r="CGH159" s="83"/>
      <c r="CGI159" s="83"/>
      <c r="CGJ159" s="83"/>
      <c r="CGK159" s="83"/>
      <c r="CGL159" s="83"/>
      <c r="CGM159" s="83"/>
      <c r="CGN159" s="83"/>
      <c r="CGO159" s="83"/>
      <c r="CGP159" s="83"/>
      <c r="CGQ159" s="83"/>
      <c r="CGR159" s="83"/>
      <c r="CGS159" s="83"/>
      <c r="CGT159" s="83"/>
      <c r="CGU159" s="83"/>
      <c r="CGV159" s="83"/>
      <c r="CGW159" s="83"/>
      <c r="CGX159" s="83"/>
      <c r="CGY159" s="83"/>
      <c r="CGZ159" s="83"/>
      <c r="CHA159" s="83"/>
      <c r="CHB159" s="83"/>
      <c r="CHC159" s="83"/>
      <c r="CHD159" s="83"/>
      <c r="CHE159" s="83"/>
      <c r="CHF159" s="83"/>
      <c r="CHG159" s="83"/>
      <c r="CHH159" s="83"/>
      <c r="CHI159" s="83"/>
      <c r="CHJ159" s="83"/>
      <c r="CHK159" s="83"/>
      <c r="CHL159" s="83"/>
      <c r="CHM159" s="83"/>
      <c r="CHN159" s="83"/>
      <c r="CHO159" s="83"/>
      <c r="CHP159" s="83"/>
      <c r="CHQ159" s="83"/>
      <c r="CHR159" s="83"/>
      <c r="CHS159" s="83"/>
      <c r="CHT159" s="83"/>
      <c r="CHU159" s="83"/>
      <c r="CHV159" s="83"/>
      <c r="CHW159" s="83"/>
      <c r="CHX159" s="83"/>
      <c r="CHY159" s="83"/>
      <c r="CHZ159" s="83"/>
      <c r="CIA159" s="83"/>
      <c r="CIB159" s="83"/>
      <c r="CIC159" s="83"/>
      <c r="CID159" s="83"/>
      <c r="CIE159" s="83"/>
      <c r="CIF159" s="83"/>
      <c r="CIG159" s="83"/>
      <c r="CIH159" s="83"/>
      <c r="CII159" s="83"/>
      <c r="CIJ159" s="83"/>
      <c r="CIK159" s="83"/>
      <c r="CIL159" s="83"/>
      <c r="CIM159" s="83"/>
      <c r="CIN159" s="83"/>
      <c r="CIO159" s="83"/>
      <c r="CIP159" s="83"/>
      <c r="CIQ159" s="83"/>
      <c r="CIR159" s="83"/>
      <c r="CIS159" s="83"/>
      <c r="CIT159" s="83"/>
      <c r="CIU159" s="83"/>
      <c r="CIV159" s="83"/>
      <c r="CIW159" s="83"/>
      <c r="CIX159" s="83"/>
      <c r="CIY159" s="83"/>
      <c r="CIZ159" s="83"/>
      <c r="CJA159" s="83"/>
      <c r="CJB159" s="83"/>
      <c r="CJC159" s="83"/>
      <c r="CJD159" s="83"/>
      <c r="CJE159" s="83"/>
      <c r="CJF159" s="83"/>
      <c r="CJG159" s="83"/>
      <c r="CJH159" s="83"/>
      <c r="CJI159" s="83"/>
      <c r="CJJ159" s="83"/>
      <c r="CJK159" s="83"/>
      <c r="CJL159" s="83"/>
      <c r="CJM159" s="83"/>
      <c r="CJN159" s="83"/>
      <c r="CJO159" s="83"/>
      <c r="CJP159" s="83"/>
      <c r="CJQ159" s="83"/>
      <c r="CJR159" s="83"/>
      <c r="CJS159" s="83"/>
      <c r="CJT159" s="83"/>
      <c r="CJU159" s="83"/>
      <c r="CJV159" s="83"/>
      <c r="CJW159" s="83"/>
      <c r="CJX159" s="83"/>
      <c r="CJY159" s="83"/>
      <c r="CJZ159" s="83"/>
      <c r="CKA159" s="83"/>
      <c r="CKB159" s="83"/>
      <c r="CKC159" s="83"/>
      <c r="CKD159" s="83"/>
      <c r="CKE159" s="83"/>
      <c r="CKF159" s="83"/>
      <c r="CKG159" s="83"/>
      <c r="CKH159" s="83"/>
      <c r="CKI159" s="83"/>
      <c r="CKJ159" s="83"/>
      <c r="CKK159" s="83"/>
      <c r="CKL159" s="83"/>
      <c r="CKM159" s="83"/>
      <c r="CKN159" s="83"/>
      <c r="CKO159" s="83"/>
      <c r="CKP159" s="83"/>
      <c r="CKQ159" s="83"/>
      <c r="CKR159" s="83"/>
      <c r="CKS159" s="83"/>
      <c r="CKT159" s="83"/>
      <c r="CKU159" s="83"/>
      <c r="CKV159" s="83"/>
      <c r="CKW159" s="83"/>
      <c r="CKX159" s="83"/>
      <c r="CKY159" s="83"/>
      <c r="CKZ159" s="83"/>
      <c r="CLA159" s="83"/>
      <c r="CLB159" s="83"/>
      <c r="CLC159" s="83"/>
      <c r="CLD159" s="83"/>
      <c r="CLE159" s="83"/>
      <c r="CLF159" s="83"/>
      <c r="CLG159" s="83"/>
      <c r="CLH159" s="83"/>
      <c r="CLI159" s="83"/>
      <c r="CLJ159" s="83"/>
      <c r="CLK159" s="83"/>
      <c r="CLL159" s="83"/>
      <c r="CLM159" s="83"/>
      <c r="CLN159" s="83"/>
      <c r="CLO159" s="83"/>
      <c r="CLP159" s="83"/>
      <c r="CLQ159" s="83"/>
      <c r="CLR159" s="83"/>
      <c r="CLS159" s="83"/>
      <c r="CLT159" s="83"/>
      <c r="CLU159" s="83"/>
      <c r="CLV159" s="83"/>
      <c r="CLW159" s="83"/>
      <c r="CLX159" s="83"/>
      <c r="CLY159" s="83"/>
      <c r="CLZ159" s="83"/>
      <c r="CMA159" s="83"/>
      <c r="CMB159" s="83"/>
      <c r="CMC159" s="83"/>
      <c r="CMD159" s="83"/>
      <c r="CME159" s="83"/>
      <c r="CMF159" s="83"/>
      <c r="CMG159" s="83"/>
      <c r="CMH159" s="83"/>
      <c r="CMI159" s="83"/>
      <c r="CMJ159" s="83"/>
      <c r="CMK159" s="83"/>
      <c r="CML159" s="83"/>
      <c r="CMM159" s="83"/>
      <c r="CMN159" s="83"/>
      <c r="CMO159" s="83"/>
      <c r="CMP159" s="83"/>
      <c r="CMQ159" s="83"/>
      <c r="CMR159" s="83"/>
      <c r="CMS159" s="83"/>
      <c r="CMT159" s="83"/>
      <c r="CMU159" s="83"/>
      <c r="CMV159" s="83"/>
      <c r="CMW159" s="83"/>
      <c r="CMX159" s="83"/>
      <c r="CMY159" s="83"/>
      <c r="CMZ159" s="83"/>
      <c r="CNA159" s="83"/>
      <c r="CNB159" s="83"/>
      <c r="CNC159" s="83"/>
      <c r="CND159" s="83"/>
      <c r="CNE159" s="83"/>
      <c r="CNF159" s="83"/>
      <c r="CNG159" s="83"/>
      <c r="CNH159" s="83"/>
      <c r="CNI159" s="83"/>
      <c r="CNJ159" s="83"/>
      <c r="CNK159" s="83"/>
      <c r="CNL159" s="83"/>
      <c r="CNM159" s="83"/>
      <c r="CNN159" s="83"/>
      <c r="CNO159" s="83"/>
      <c r="CNP159" s="83"/>
      <c r="CNQ159" s="83"/>
      <c r="CNR159" s="83"/>
      <c r="CNS159" s="83"/>
      <c r="CNT159" s="83"/>
      <c r="CNU159" s="83"/>
      <c r="CNV159" s="83"/>
      <c r="CNW159" s="83"/>
      <c r="CNX159" s="83"/>
      <c r="CNY159" s="83"/>
      <c r="CNZ159" s="83"/>
      <c r="COA159" s="83"/>
      <c r="COB159" s="83"/>
      <c r="COC159" s="83"/>
      <c r="COD159" s="83"/>
      <c r="COE159" s="83"/>
      <c r="COF159" s="83"/>
      <c r="COG159" s="83"/>
      <c r="COH159" s="83"/>
      <c r="COI159" s="83"/>
      <c r="COJ159" s="83"/>
      <c r="COK159" s="83"/>
      <c r="COL159" s="83"/>
      <c r="COM159" s="83"/>
      <c r="CON159" s="83"/>
      <c r="COO159" s="83"/>
      <c r="COP159" s="83"/>
      <c r="COQ159" s="83"/>
      <c r="COR159" s="83"/>
      <c r="COS159" s="83"/>
      <c r="COT159" s="83"/>
      <c r="COU159" s="83"/>
      <c r="COV159" s="83"/>
      <c r="COW159" s="83"/>
      <c r="COX159" s="83"/>
      <c r="COY159" s="83"/>
      <c r="COZ159" s="83"/>
      <c r="CPA159" s="83"/>
      <c r="CPB159" s="83"/>
      <c r="CPC159" s="83"/>
      <c r="CPD159" s="83"/>
      <c r="CPE159" s="83"/>
      <c r="CPF159" s="83"/>
      <c r="CPG159" s="83"/>
      <c r="CPH159" s="83"/>
      <c r="CPI159" s="83"/>
      <c r="CPJ159" s="83"/>
      <c r="CPK159" s="83"/>
      <c r="CPL159" s="83"/>
      <c r="CPM159" s="83"/>
      <c r="CPN159" s="83"/>
      <c r="CPO159" s="83"/>
      <c r="CPP159" s="83"/>
      <c r="CPQ159" s="83"/>
      <c r="CPR159" s="83"/>
      <c r="CPS159" s="83"/>
      <c r="CPT159" s="83"/>
      <c r="CPU159" s="83"/>
      <c r="CPV159" s="83"/>
      <c r="CPW159" s="83"/>
      <c r="CPX159" s="83"/>
      <c r="CPY159" s="83"/>
      <c r="CPZ159" s="83"/>
      <c r="CQA159" s="83"/>
      <c r="CQB159" s="83"/>
      <c r="CQC159" s="83"/>
      <c r="CQD159" s="83"/>
      <c r="CQE159" s="83"/>
      <c r="CQF159" s="83"/>
      <c r="CQG159" s="83"/>
      <c r="CQH159" s="83"/>
      <c r="CQI159" s="83"/>
      <c r="CQJ159" s="83"/>
      <c r="CQK159" s="83"/>
      <c r="CQL159" s="83"/>
      <c r="CQM159" s="83"/>
      <c r="CQN159" s="83"/>
      <c r="CQO159" s="83"/>
      <c r="CQP159" s="83"/>
      <c r="CQQ159" s="83"/>
      <c r="CQR159" s="83"/>
      <c r="CQS159" s="83"/>
      <c r="CQT159" s="83"/>
      <c r="CQU159" s="83"/>
      <c r="CQV159" s="83"/>
      <c r="CQW159" s="83"/>
      <c r="CQX159" s="83"/>
      <c r="CQY159" s="83"/>
      <c r="CQZ159" s="83"/>
      <c r="CRA159" s="83"/>
      <c r="CRB159" s="83"/>
      <c r="CRC159" s="83"/>
      <c r="CRD159" s="83"/>
      <c r="CRE159" s="83"/>
      <c r="CRF159" s="83"/>
      <c r="CRG159" s="83"/>
      <c r="CRH159" s="83"/>
      <c r="CRI159" s="83"/>
      <c r="CRJ159" s="83"/>
      <c r="CRK159" s="83"/>
      <c r="CRL159" s="83"/>
      <c r="CRM159" s="83"/>
      <c r="CRN159" s="83"/>
      <c r="CRO159" s="83"/>
      <c r="CRP159" s="83"/>
      <c r="CRQ159" s="83"/>
      <c r="CRR159" s="83"/>
      <c r="CRS159" s="83"/>
      <c r="CRT159" s="83"/>
      <c r="CRU159" s="83"/>
      <c r="CRV159" s="83"/>
      <c r="CRW159" s="83"/>
      <c r="CRX159" s="83"/>
      <c r="CRY159" s="83"/>
      <c r="CRZ159" s="83"/>
      <c r="CSA159" s="83"/>
      <c r="CSB159" s="83"/>
      <c r="CSC159" s="83"/>
      <c r="CSD159" s="83"/>
      <c r="CSE159" s="83"/>
      <c r="CSF159" s="83"/>
      <c r="CSG159" s="83"/>
      <c r="CSH159" s="83"/>
      <c r="CSI159" s="83"/>
      <c r="CSJ159" s="83"/>
      <c r="CSK159" s="83"/>
      <c r="CSL159" s="83"/>
      <c r="CSM159" s="83"/>
      <c r="CSN159" s="83"/>
      <c r="CSO159" s="83"/>
      <c r="CSP159" s="83"/>
      <c r="CSQ159" s="83"/>
      <c r="CSR159" s="83"/>
      <c r="CSS159" s="83"/>
      <c r="CST159" s="83"/>
      <c r="CSU159" s="83"/>
      <c r="CSV159" s="83"/>
      <c r="CSW159" s="83"/>
      <c r="CSX159" s="83"/>
      <c r="CSY159" s="83"/>
      <c r="CSZ159" s="83"/>
      <c r="CTA159" s="83"/>
      <c r="CTB159" s="83"/>
      <c r="CTC159" s="83"/>
      <c r="CTD159" s="83"/>
      <c r="CTE159" s="83"/>
      <c r="CTF159" s="83"/>
      <c r="CTG159" s="83"/>
      <c r="CTH159" s="83"/>
      <c r="CTI159" s="83"/>
      <c r="CTJ159" s="83"/>
      <c r="CTK159" s="83"/>
      <c r="CTL159" s="83"/>
      <c r="CTM159" s="83"/>
      <c r="CTN159" s="83"/>
      <c r="CTO159" s="83"/>
      <c r="CTP159" s="83"/>
      <c r="CTQ159" s="83"/>
      <c r="CTR159" s="83"/>
      <c r="CTS159" s="83"/>
      <c r="CTT159" s="83"/>
      <c r="CTU159" s="83"/>
      <c r="CTV159" s="83"/>
      <c r="CTW159" s="83"/>
      <c r="CTX159" s="83"/>
      <c r="CTY159" s="83"/>
      <c r="CTZ159" s="83"/>
      <c r="CUA159" s="83"/>
      <c r="CUB159" s="83"/>
      <c r="CUC159" s="83"/>
      <c r="CUD159" s="83"/>
      <c r="CUE159" s="83"/>
      <c r="CUF159" s="83"/>
      <c r="CUG159" s="83"/>
      <c r="CUH159" s="83"/>
      <c r="CUI159" s="83"/>
      <c r="CUJ159" s="83"/>
      <c r="CUK159" s="83"/>
      <c r="CUL159" s="83"/>
      <c r="CUM159" s="83"/>
      <c r="CUN159" s="83"/>
      <c r="CUO159" s="83"/>
      <c r="CUP159" s="83"/>
      <c r="CUQ159" s="83"/>
      <c r="CUR159" s="83"/>
      <c r="CUS159" s="83"/>
      <c r="CUT159" s="83"/>
      <c r="CUU159" s="83"/>
      <c r="CUV159" s="83"/>
      <c r="CUW159" s="83"/>
      <c r="CUX159" s="83"/>
      <c r="CUY159" s="83"/>
      <c r="CUZ159" s="83"/>
      <c r="CVA159" s="83"/>
      <c r="CVB159" s="83"/>
      <c r="CVC159" s="83"/>
      <c r="CVD159" s="83"/>
      <c r="CVE159" s="83"/>
      <c r="CVF159" s="83"/>
      <c r="CVG159" s="83"/>
      <c r="CVH159" s="83"/>
      <c r="CVI159" s="83"/>
      <c r="CVJ159" s="83"/>
      <c r="CVK159" s="83"/>
      <c r="CVL159" s="83"/>
      <c r="CVM159" s="83"/>
      <c r="CVN159" s="83"/>
      <c r="CVO159" s="83"/>
      <c r="CVP159" s="83"/>
      <c r="CVQ159" s="83"/>
      <c r="CVR159" s="83"/>
      <c r="CVS159" s="83"/>
      <c r="CVT159" s="83"/>
      <c r="CVU159" s="83"/>
      <c r="CVV159" s="83"/>
      <c r="CVW159" s="83"/>
      <c r="CVX159" s="83"/>
      <c r="CVY159" s="83"/>
      <c r="CVZ159" s="83"/>
      <c r="CWA159" s="83"/>
      <c r="CWB159" s="83"/>
      <c r="CWC159" s="83"/>
      <c r="CWD159" s="83"/>
      <c r="CWE159" s="83"/>
      <c r="CWF159" s="83"/>
      <c r="CWG159" s="83"/>
      <c r="CWH159" s="83"/>
      <c r="CWI159" s="83"/>
      <c r="CWJ159" s="83"/>
      <c r="CWK159" s="83"/>
      <c r="CWL159" s="83"/>
      <c r="CWM159" s="83"/>
      <c r="CWN159" s="83"/>
      <c r="CWO159" s="83"/>
      <c r="CWP159" s="83"/>
      <c r="CWQ159" s="83"/>
      <c r="CWR159" s="83"/>
      <c r="CWS159" s="83"/>
      <c r="CWT159" s="83"/>
      <c r="CWU159" s="83"/>
      <c r="CWV159" s="83"/>
      <c r="CWW159" s="83"/>
      <c r="CWX159" s="83"/>
      <c r="CWY159" s="83"/>
      <c r="CWZ159" s="83"/>
      <c r="CXA159" s="83"/>
      <c r="CXB159" s="83"/>
      <c r="CXC159" s="83"/>
      <c r="CXD159" s="83"/>
      <c r="CXE159" s="83"/>
      <c r="CXF159" s="83"/>
      <c r="CXG159" s="83"/>
      <c r="CXH159" s="83"/>
      <c r="CXI159" s="83"/>
      <c r="CXJ159" s="83"/>
      <c r="CXK159" s="83"/>
      <c r="CXL159" s="83"/>
      <c r="CXM159" s="83"/>
      <c r="CXN159" s="83"/>
      <c r="CXO159" s="83"/>
      <c r="CXP159" s="83"/>
      <c r="CXQ159" s="83"/>
      <c r="CXR159" s="83"/>
      <c r="CXS159" s="83"/>
      <c r="CXT159" s="83"/>
      <c r="CXU159" s="83"/>
      <c r="CXV159" s="83"/>
      <c r="CXW159" s="83"/>
      <c r="CXX159" s="83"/>
      <c r="CXY159" s="83"/>
      <c r="CXZ159" s="83"/>
      <c r="CYA159" s="83"/>
      <c r="CYB159" s="83"/>
      <c r="CYC159" s="83"/>
      <c r="CYD159" s="83"/>
      <c r="CYE159" s="83"/>
      <c r="CYF159" s="83"/>
      <c r="CYG159" s="83"/>
      <c r="CYH159" s="83"/>
      <c r="CYI159" s="83"/>
      <c r="CYJ159" s="83"/>
      <c r="CYK159" s="83"/>
      <c r="CYL159" s="83"/>
      <c r="CYM159" s="83"/>
      <c r="CYN159" s="83"/>
      <c r="CYO159" s="83"/>
      <c r="CYP159" s="83"/>
      <c r="CYQ159" s="83"/>
      <c r="CYR159" s="83"/>
      <c r="CYS159" s="83"/>
      <c r="CYT159" s="83"/>
      <c r="CYU159" s="83"/>
      <c r="CYV159" s="83"/>
      <c r="CYW159" s="83"/>
      <c r="CYX159" s="83"/>
      <c r="CYY159" s="83"/>
      <c r="CYZ159" s="83"/>
      <c r="CZA159" s="83"/>
      <c r="CZB159" s="83"/>
      <c r="CZC159" s="83"/>
      <c r="CZD159" s="83"/>
      <c r="CZE159" s="83"/>
      <c r="CZF159" s="83"/>
      <c r="CZG159" s="83"/>
      <c r="CZH159" s="83"/>
      <c r="CZI159" s="83"/>
      <c r="CZJ159" s="83"/>
      <c r="CZK159" s="83"/>
      <c r="CZL159" s="83"/>
      <c r="CZM159" s="83"/>
      <c r="CZN159" s="83"/>
      <c r="CZO159" s="83"/>
      <c r="CZP159" s="83"/>
      <c r="CZQ159" s="83"/>
      <c r="CZR159" s="83"/>
      <c r="CZS159" s="83"/>
      <c r="CZT159" s="83"/>
      <c r="CZU159" s="83"/>
      <c r="CZV159" s="83"/>
      <c r="CZW159" s="83"/>
      <c r="CZX159" s="83"/>
      <c r="CZY159" s="83"/>
      <c r="CZZ159" s="83"/>
      <c r="DAA159" s="83"/>
      <c r="DAB159" s="83"/>
      <c r="DAC159" s="83"/>
      <c r="DAD159" s="83"/>
      <c r="DAE159" s="83"/>
      <c r="DAF159" s="83"/>
      <c r="DAG159" s="83"/>
      <c r="DAH159" s="83"/>
      <c r="DAI159" s="83"/>
      <c r="DAJ159" s="83"/>
      <c r="DAK159" s="83"/>
      <c r="DAL159" s="83"/>
      <c r="DAM159" s="83"/>
      <c r="DAN159" s="83"/>
      <c r="DAO159" s="83"/>
      <c r="DAP159" s="83"/>
      <c r="DAQ159" s="83"/>
      <c r="DAR159" s="83"/>
      <c r="DAS159" s="83"/>
      <c r="DAT159" s="83"/>
      <c r="DAU159" s="83"/>
      <c r="DAV159" s="83"/>
      <c r="DAW159" s="83"/>
      <c r="DAX159" s="83"/>
      <c r="DAY159" s="83"/>
      <c r="DAZ159" s="83"/>
      <c r="DBA159" s="83"/>
      <c r="DBB159" s="83"/>
      <c r="DBC159" s="83"/>
      <c r="DBD159" s="83"/>
      <c r="DBE159" s="83"/>
      <c r="DBF159" s="83"/>
      <c r="DBG159" s="83"/>
      <c r="DBH159" s="83"/>
      <c r="DBI159" s="83"/>
      <c r="DBJ159" s="83"/>
      <c r="DBK159" s="83"/>
      <c r="DBL159" s="83"/>
      <c r="DBM159" s="83"/>
      <c r="DBN159" s="83"/>
      <c r="DBO159" s="83"/>
      <c r="DBP159" s="83"/>
      <c r="DBQ159" s="83"/>
      <c r="DBR159" s="83"/>
      <c r="DBS159" s="83"/>
      <c r="DBT159" s="83"/>
      <c r="DBU159" s="83"/>
      <c r="DBV159" s="83"/>
      <c r="DBW159" s="83"/>
      <c r="DBX159" s="83"/>
      <c r="DBY159" s="83"/>
      <c r="DBZ159" s="83"/>
      <c r="DCA159" s="83"/>
      <c r="DCB159" s="83"/>
      <c r="DCC159" s="83"/>
      <c r="DCD159" s="83"/>
      <c r="DCE159" s="83"/>
      <c r="DCF159" s="83"/>
      <c r="DCG159" s="83"/>
      <c r="DCH159" s="83"/>
      <c r="DCI159" s="83"/>
      <c r="DCJ159" s="83"/>
      <c r="DCK159" s="83"/>
      <c r="DCL159" s="83"/>
      <c r="DCM159" s="83"/>
      <c r="DCN159" s="83"/>
      <c r="DCO159" s="83"/>
      <c r="DCP159" s="83"/>
      <c r="DCQ159" s="83"/>
      <c r="DCR159" s="83"/>
      <c r="DCS159" s="83"/>
      <c r="DCT159" s="83"/>
      <c r="DCU159" s="83"/>
      <c r="DCV159" s="83"/>
      <c r="DCW159" s="83"/>
      <c r="DCX159" s="83"/>
      <c r="DCY159" s="83"/>
      <c r="DCZ159" s="83"/>
      <c r="DDA159" s="83"/>
      <c r="DDB159" s="83"/>
      <c r="DDC159" s="83"/>
      <c r="DDD159" s="83"/>
      <c r="DDE159" s="83"/>
      <c r="DDF159" s="83"/>
      <c r="DDG159" s="83"/>
      <c r="DDH159" s="83"/>
      <c r="DDI159" s="83"/>
      <c r="DDJ159" s="83"/>
      <c r="DDK159" s="83"/>
      <c r="DDL159" s="83"/>
      <c r="DDM159" s="83"/>
      <c r="DDN159" s="83"/>
      <c r="DDO159" s="83"/>
      <c r="DDP159" s="83"/>
      <c r="DDQ159" s="83"/>
      <c r="DDR159" s="83"/>
      <c r="DDS159" s="83"/>
      <c r="DDT159" s="83"/>
      <c r="DDU159" s="83"/>
      <c r="DDV159" s="83"/>
      <c r="DDW159" s="83"/>
      <c r="DDX159" s="83"/>
      <c r="DDY159" s="83"/>
      <c r="DDZ159" s="83"/>
      <c r="DEA159" s="83"/>
      <c r="DEB159" s="83"/>
      <c r="DEC159" s="83"/>
      <c r="DED159" s="83"/>
      <c r="DEE159" s="83"/>
      <c r="DEF159" s="83"/>
      <c r="DEG159" s="83"/>
      <c r="DEH159" s="83"/>
      <c r="DEI159" s="83"/>
      <c r="DEJ159" s="83"/>
      <c r="DEK159" s="83"/>
      <c r="DEL159" s="83"/>
      <c r="DEM159" s="83"/>
      <c r="DEN159" s="83"/>
      <c r="DEO159" s="83"/>
      <c r="DEP159" s="83"/>
      <c r="DEQ159" s="83"/>
      <c r="DER159" s="83"/>
      <c r="DES159" s="83"/>
      <c r="DET159" s="83"/>
      <c r="DEU159" s="83"/>
      <c r="DEV159" s="83"/>
      <c r="DEW159" s="83"/>
      <c r="DEX159" s="83"/>
      <c r="DEY159" s="83"/>
      <c r="DEZ159" s="83"/>
      <c r="DFA159" s="83"/>
      <c r="DFB159" s="83"/>
      <c r="DFC159" s="83"/>
      <c r="DFD159" s="83"/>
      <c r="DFE159" s="83"/>
      <c r="DFF159" s="83"/>
      <c r="DFG159" s="83"/>
      <c r="DFH159" s="83"/>
      <c r="DFI159" s="83"/>
      <c r="DFJ159" s="83"/>
      <c r="DFK159" s="83"/>
      <c r="DFL159" s="83"/>
      <c r="DFM159" s="83"/>
      <c r="DFN159" s="83"/>
      <c r="DFO159" s="83"/>
      <c r="DFP159" s="83"/>
      <c r="DFQ159" s="83"/>
      <c r="DFR159" s="83"/>
      <c r="DFS159" s="83"/>
      <c r="DFT159" s="83"/>
      <c r="DFU159" s="83"/>
      <c r="DFV159" s="83"/>
      <c r="DFW159" s="83"/>
      <c r="DFX159" s="83"/>
      <c r="DFY159" s="83"/>
      <c r="DFZ159" s="83"/>
      <c r="DGA159" s="83"/>
      <c r="DGB159" s="83"/>
      <c r="DGC159" s="83"/>
      <c r="DGD159" s="83"/>
      <c r="DGE159" s="83"/>
      <c r="DGF159" s="83"/>
      <c r="DGG159" s="83"/>
      <c r="DGH159" s="83"/>
      <c r="DGI159" s="83"/>
      <c r="DGJ159" s="83"/>
      <c r="DGK159" s="83"/>
      <c r="DGL159" s="83"/>
      <c r="DGM159" s="83"/>
      <c r="DGN159" s="83"/>
      <c r="DGO159" s="83"/>
      <c r="DGP159" s="83"/>
      <c r="DGQ159" s="83"/>
      <c r="DGR159" s="83"/>
      <c r="DGS159" s="83"/>
      <c r="DGT159" s="83"/>
      <c r="DGU159" s="83"/>
      <c r="DGV159" s="83"/>
      <c r="DGW159" s="83"/>
      <c r="DGX159" s="83"/>
      <c r="DGY159" s="83"/>
      <c r="DGZ159" s="83"/>
      <c r="DHA159" s="83"/>
      <c r="DHB159" s="83"/>
      <c r="DHC159" s="83"/>
      <c r="DHD159" s="83"/>
      <c r="DHE159" s="83"/>
      <c r="DHF159" s="83"/>
      <c r="DHG159" s="83"/>
      <c r="DHH159" s="83"/>
      <c r="DHI159" s="83"/>
      <c r="DHJ159" s="83"/>
      <c r="DHK159" s="83"/>
      <c r="DHL159" s="83"/>
      <c r="DHM159" s="83"/>
      <c r="DHN159" s="83"/>
      <c r="DHO159" s="83"/>
      <c r="DHP159" s="83"/>
      <c r="DHQ159" s="83"/>
      <c r="DHR159" s="83"/>
      <c r="DHS159" s="83"/>
      <c r="DHT159" s="83"/>
      <c r="DHU159" s="83"/>
      <c r="DHV159" s="83"/>
      <c r="DHW159" s="83"/>
      <c r="DHX159" s="83"/>
      <c r="DHY159" s="83"/>
      <c r="DHZ159" s="83"/>
      <c r="DIA159" s="83"/>
      <c r="DIB159" s="83"/>
      <c r="DIC159" s="83"/>
      <c r="DID159" s="83"/>
      <c r="DIE159" s="83"/>
      <c r="DIF159" s="83"/>
      <c r="DIG159" s="83"/>
      <c r="DIH159" s="83"/>
      <c r="DII159" s="83"/>
      <c r="DIJ159" s="83"/>
      <c r="DIK159" s="83"/>
      <c r="DIL159" s="83"/>
      <c r="DIM159" s="83"/>
      <c r="DIN159" s="83"/>
      <c r="DIO159" s="83"/>
      <c r="DIP159" s="83"/>
      <c r="DIQ159" s="83"/>
      <c r="DIR159" s="83"/>
      <c r="DIS159" s="83"/>
      <c r="DIT159" s="83"/>
      <c r="DIU159" s="83"/>
      <c r="DIV159" s="83"/>
      <c r="DIW159" s="83"/>
      <c r="DIX159" s="83"/>
      <c r="DIY159" s="83"/>
      <c r="DIZ159" s="83"/>
      <c r="DJA159" s="83"/>
      <c r="DJB159" s="83"/>
      <c r="DJC159" s="83"/>
      <c r="DJD159" s="83"/>
      <c r="DJE159" s="83"/>
      <c r="DJF159" s="83"/>
      <c r="DJG159" s="83"/>
      <c r="DJH159" s="83"/>
      <c r="DJI159" s="83"/>
      <c r="DJJ159" s="83"/>
      <c r="DJK159" s="83"/>
      <c r="DJL159" s="83"/>
      <c r="DJM159" s="83"/>
      <c r="DJN159" s="83"/>
      <c r="DJO159" s="83"/>
      <c r="DJP159" s="83"/>
      <c r="DJQ159" s="83"/>
      <c r="DJR159" s="83"/>
      <c r="DJS159" s="83"/>
      <c r="DJT159" s="83"/>
      <c r="DJU159" s="83"/>
      <c r="DJV159" s="83"/>
      <c r="DJW159" s="83"/>
      <c r="DJX159" s="83"/>
      <c r="DJY159" s="83"/>
      <c r="DJZ159" s="83"/>
      <c r="DKA159" s="83"/>
      <c r="DKB159" s="83"/>
      <c r="DKC159" s="83"/>
      <c r="DKD159" s="83"/>
      <c r="DKE159" s="83"/>
      <c r="DKF159" s="83"/>
      <c r="DKG159" s="83"/>
      <c r="DKH159" s="83"/>
      <c r="DKI159" s="83"/>
      <c r="DKJ159" s="83"/>
      <c r="DKK159" s="83"/>
      <c r="DKL159" s="83"/>
      <c r="DKM159" s="83"/>
      <c r="DKN159" s="83"/>
      <c r="DKO159" s="83"/>
      <c r="DKP159" s="83"/>
      <c r="DKQ159" s="83"/>
      <c r="DKR159" s="83"/>
      <c r="DKS159" s="83"/>
      <c r="DKT159" s="83"/>
      <c r="DKU159" s="83"/>
      <c r="DKV159" s="83"/>
      <c r="DKW159" s="83"/>
      <c r="DKX159" s="83"/>
      <c r="DKY159" s="83"/>
      <c r="DKZ159" s="83"/>
      <c r="DLA159" s="83"/>
      <c r="DLB159" s="83"/>
      <c r="DLC159" s="83"/>
      <c r="DLD159" s="83"/>
      <c r="DLE159" s="83"/>
      <c r="DLF159" s="83"/>
      <c r="DLG159" s="83"/>
      <c r="DLH159" s="83"/>
      <c r="DLI159" s="83"/>
      <c r="DLJ159" s="83"/>
      <c r="DLK159" s="83"/>
      <c r="DLL159" s="83"/>
      <c r="DLM159" s="83"/>
      <c r="DLN159" s="83"/>
      <c r="DLO159" s="83"/>
      <c r="DLP159" s="83"/>
      <c r="DLQ159" s="83"/>
      <c r="DLR159" s="83"/>
      <c r="DLS159" s="83"/>
      <c r="DLT159" s="83"/>
      <c r="DLU159" s="83"/>
      <c r="DLV159" s="83"/>
      <c r="DLW159" s="83"/>
      <c r="DLX159" s="83"/>
      <c r="DLY159" s="83"/>
      <c r="DLZ159" s="83"/>
      <c r="DMA159" s="83"/>
      <c r="DMB159" s="83"/>
      <c r="DMC159" s="83"/>
      <c r="DMD159" s="83"/>
      <c r="DME159" s="83"/>
      <c r="DMF159" s="83"/>
      <c r="DMG159" s="83"/>
      <c r="DMH159" s="83"/>
      <c r="DMI159" s="83"/>
      <c r="DMJ159" s="83"/>
      <c r="DMK159" s="83"/>
      <c r="DML159" s="83"/>
      <c r="DMM159" s="83"/>
      <c r="DMN159" s="83"/>
      <c r="DMO159" s="83"/>
      <c r="DMP159" s="83"/>
      <c r="DMQ159" s="83"/>
      <c r="DMR159" s="83"/>
      <c r="DMS159" s="83"/>
      <c r="DMT159" s="83"/>
      <c r="DMU159" s="83"/>
      <c r="DMV159" s="83"/>
      <c r="DMW159" s="83"/>
      <c r="DMX159" s="83"/>
      <c r="DMY159" s="83"/>
      <c r="DMZ159" s="83"/>
      <c r="DNA159" s="83"/>
      <c r="DNB159" s="83"/>
      <c r="DNC159" s="83"/>
      <c r="DND159" s="83"/>
      <c r="DNE159" s="83"/>
      <c r="DNF159" s="83"/>
      <c r="DNG159" s="83"/>
      <c r="DNH159" s="83"/>
      <c r="DNI159" s="83"/>
      <c r="DNJ159" s="83"/>
      <c r="DNK159" s="83"/>
      <c r="DNL159" s="83"/>
      <c r="DNM159" s="83"/>
      <c r="DNN159" s="83"/>
      <c r="DNO159" s="83"/>
      <c r="DNP159" s="83"/>
      <c r="DNQ159" s="83"/>
      <c r="DNR159" s="83"/>
      <c r="DNS159" s="83"/>
      <c r="DNT159" s="83"/>
      <c r="DNU159" s="83"/>
      <c r="DNV159" s="83"/>
      <c r="DNW159" s="83"/>
      <c r="DNX159" s="83"/>
      <c r="DNY159" s="83"/>
      <c r="DNZ159" s="83"/>
      <c r="DOA159" s="83"/>
      <c r="DOB159" s="83"/>
      <c r="DOC159" s="83"/>
      <c r="DOD159" s="83"/>
      <c r="DOE159" s="83"/>
      <c r="DOF159" s="83"/>
      <c r="DOG159" s="83"/>
      <c r="DOH159" s="83"/>
      <c r="DOI159" s="83"/>
      <c r="DOJ159" s="83"/>
      <c r="DOK159" s="83"/>
      <c r="DOL159" s="83"/>
      <c r="DOM159" s="83"/>
      <c r="DON159" s="83"/>
      <c r="DOO159" s="83"/>
      <c r="DOP159" s="83"/>
      <c r="DOQ159" s="83"/>
      <c r="DOR159" s="83"/>
      <c r="DOS159" s="83"/>
      <c r="DOT159" s="83"/>
      <c r="DOU159" s="83"/>
      <c r="DOV159" s="83"/>
      <c r="DOW159" s="83"/>
      <c r="DOX159" s="83"/>
      <c r="DOY159" s="83"/>
      <c r="DOZ159" s="83"/>
      <c r="DPA159" s="83"/>
      <c r="DPB159" s="83"/>
      <c r="DPC159" s="83"/>
      <c r="DPD159" s="83"/>
      <c r="DPE159" s="83"/>
      <c r="DPF159" s="83"/>
      <c r="DPG159" s="83"/>
      <c r="DPH159" s="83"/>
      <c r="DPI159" s="83"/>
      <c r="DPJ159" s="83"/>
      <c r="DPK159" s="83"/>
      <c r="DPL159" s="83"/>
      <c r="DPM159" s="83"/>
      <c r="DPN159" s="83"/>
      <c r="DPO159" s="83"/>
      <c r="DPP159" s="83"/>
      <c r="DPQ159" s="83"/>
      <c r="DPR159" s="83"/>
      <c r="DPS159" s="83"/>
      <c r="DPT159" s="83"/>
      <c r="DPU159" s="83"/>
      <c r="DPV159" s="83"/>
      <c r="DPW159" s="83"/>
      <c r="DPX159" s="83"/>
      <c r="DPY159" s="83"/>
      <c r="DPZ159" s="83"/>
      <c r="DQA159" s="83"/>
      <c r="DQB159" s="83"/>
      <c r="DQC159" s="83"/>
      <c r="DQD159" s="83"/>
      <c r="DQE159" s="83"/>
      <c r="DQF159" s="83"/>
      <c r="DQG159" s="83"/>
      <c r="DQH159" s="83"/>
      <c r="DQI159" s="83"/>
      <c r="DQJ159" s="83"/>
      <c r="DQK159" s="83"/>
      <c r="DQL159" s="83"/>
      <c r="DQM159" s="83"/>
      <c r="DQN159" s="83"/>
      <c r="DQO159" s="83"/>
      <c r="DQP159" s="83"/>
      <c r="DQQ159" s="83"/>
      <c r="DQR159" s="83"/>
      <c r="DQS159" s="83"/>
      <c r="DQT159" s="83"/>
      <c r="DQU159" s="83"/>
      <c r="DQV159" s="83"/>
      <c r="DQW159" s="83"/>
      <c r="DQX159" s="83"/>
      <c r="DQY159" s="83"/>
      <c r="DQZ159" s="83"/>
      <c r="DRA159" s="83"/>
      <c r="DRB159" s="83"/>
      <c r="DRC159" s="83"/>
      <c r="DRD159" s="83"/>
      <c r="DRE159" s="83"/>
      <c r="DRF159" s="83"/>
      <c r="DRG159" s="83"/>
      <c r="DRH159" s="83"/>
      <c r="DRI159" s="83"/>
      <c r="DRJ159" s="83"/>
      <c r="DRK159" s="83"/>
      <c r="DRL159" s="83"/>
      <c r="DRM159" s="83"/>
      <c r="DRN159" s="83"/>
      <c r="DRO159" s="83"/>
      <c r="DRP159" s="83"/>
      <c r="DRQ159" s="83"/>
      <c r="DRR159" s="83"/>
      <c r="DRS159" s="83"/>
      <c r="DRT159" s="83"/>
      <c r="DRU159" s="83"/>
      <c r="DRV159" s="83"/>
      <c r="DRW159" s="83"/>
      <c r="DRX159" s="83"/>
      <c r="DRY159" s="83"/>
      <c r="DRZ159" s="83"/>
      <c r="DSA159" s="83"/>
      <c r="DSB159" s="83"/>
      <c r="DSC159" s="83"/>
      <c r="DSD159" s="83"/>
      <c r="DSE159" s="83"/>
      <c r="DSF159" s="83"/>
      <c r="DSG159" s="83"/>
      <c r="DSH159" s="83"/>
      <c r="DSI159" s="83"/>
      <c r="DSJ159" s="83"/>
      <c r="DSK159" s="83"/>
      <c r="DSL159" s="83"/>
      <c r="DSM159" s="83"/>
      <c r="DSN159" s="83"/>
      <c r="DSO159" s="83"/>
      <c r="DSP159" s="83"/>
      <c r="DSQ159" s="83"/>
      <c r="DSR159" s="83"/>
      <c r="DSS159" s="83"/>
      <c r="DST159" s="83"/>
      <c r="DSU159" s="83"/>
      <c r="DSV159" s="83"/>
      <c r="DSW159" s="83"/>
      <c r="DSX159" s="83"/>
      <c r="DSY159" s="83"/>
      <c r="DSZ159" s="83"/>
      <c r="DTA159" s="83"/>
      <c r="DTB159" s="83"/>
      <c r="DTC159" s="83"/>
      <c r="DTD159" s="83"/>
      <c r="DTE159" s="83"/>
      <c r="DTF159" s="83"/>
      <c r="DTG159" s="83"/>
      <c r="DTH159" s="83"/>
      <c r="DTI159" s="83"/>
      <c r="DTJ159" s="83"/>
      <c r="DTK159" s="83"/>
      <c r="DTL159" s="83"/>
      <c r="DTM159" s="83"/>
      <c r="DTN159" s="83"/>
      <c r="DTO159" s="83"/>
      <c r="DTP159" s="83"/>
      <c r="DTQ159" s="83"/>
      <c r="DTR159" s="83"/>
      <c r="DTS159" s="83"/>
      <c r="DTT159" s="83"/>
      <c r="DTU159" s="83"/>
      <c r="DTV159" s="83"/>
      <c r="DTW159" s="83"/>
      <c r="DTX159" s="83"/>
      <c r="DTY159" s="83"/>
      <c r="DTZ159" s="83"/>
      <c r="DUA159" s="83"/>
      <c r="DUB159" s="83"/>
      <c r="DUC159" s="83"/>
      <c r="DUD159" s="83"/>
      <c r="DUE159" s="83"/>
      <c r="DUF159" s="83"/>
      <c r="DUG159" s="83"/>
      <c r="DUH159" s="83"/>
      <c r="DUI159" s="83"/>
      <c r="DUJ159" s="83"/>
      <c r="DUK159" s="83"/>
      <c r="DUL159" s="83"/>
      <c r="DUM159" s="83"/>
      <c r="DUN159" s="83"/>
      <c r="DUO159" s="83"/>
      <c r="DUP159" s="83"/>
      <c r="DUQ159" s="83"/>
      <c r="DUR159" s="83"/>
      <c r="DUS159" s="83"/>
      <c r="DUT159" s="83"/>
      <c r="DUU159" s="83"/>
      <c r="DUV159" s="83"/>
      <c r="DUW159" s="83"/>
      <c r="DUX159" s="83"/>
      <c r="DUY159" s="83"/>
      <c r="DUZ159" s="83"/>
      <c r="DVA159" s="83"/>
      <c r="DVB159" s="83"/>
      <c r="DVC159" s="83"/>
      <c r="DVD159" s="83"/>
      <c r="DVE159" s="83"/>
      <c r="DVF159" s="83"/>
      <c r="DVG159" s="83"/>
      <c r="DVH159" s="83"/>
      <c r="DVI159" s="83"/>
      <c r="DVJ159" s="83"/>
      <c r="DVK159" s="83"/>
      <c r="DVL159" s="83"/>
      <c r="DVM159" s="83"/>
      <c r="DVN159" s="83"/>
      <c r="DVO159" s="83"/>
      <c r="DVP159" s="83"/>
      <c r="DVQ159" s="83"/>
      <c r="DVR159" s="83"/>
      <c r="DVS159" s="83"/>
      <c r="DVT159" s="83"/>
      <c r="DVU159" s="83"/>
      <c r="DVV159" s="83"/>
      <c r="DVW159" s="83"/>
      <c r="DVX159" s="83"/>
      <c r="DVY159" s="83"/>
      <c r="DVZ159" s="83"/>
      <c r="DWA159" s="83"/>
      <c r="DWB159" s="83"/>
      <c r="DWC159" s="83"/>
      <c r="DWD159" s="83"/>
      <c r="DWE159" s="83"/>
      <c r="DWF159" s="83"/>
      <c r="DWG159" s="83"/>
      <c r="DWH159" s="83"/>
      <c r="DWI159" s="83"/>
      <c r="DWJ159" s="83"/>
      <c r="DWK159" s="83"/>
      <c r="DWL159" s="83"/>
      <c r="DWM159" s="83"/>
      <c r="DWN159" s="83"/>
      <c r="DWO159" s="83"/>
      <c r="DWP159" s="83"/>
      <c r="DWQ159" s="83"/>
      <c r="DWR159" s="83"/>
      <c r="DWS159" s="83"/>
      <c r="DWT159" s="83"/>
      <c r="DWU159" s="83"/>
      <c r="DWV159" s="83"/>
      <c r="DWW159" s="83"/>
      <c r="DWX159" s="83"/>
      <c r="DWY159" s="83"/>
      <c r="DWZ159" s="83"/>
      <c r="DXA159" s="83"/>
      <c r="DXB159" s="83"/>
      <c r="DXC159" s="83"/>
      <c r="DXD159" s="83"/>
      <c r="DXE159" s="83"/>
      <c r="DXF159" s="83"/>
      <c r="DXG159" s="83"/>
      <c r="DXH159" s="83"/>
      <c r="DXI159" s="83"/>
      <c r="DXJ159" s="83"/>
      <c r="DXK159" s="83"/>
      <c r="DXL159" s="83"/>
      <c r="DXM159" s="83"/>
      <c r="DXN159" s="83"/>
      <c r="DXO159" s="83"/>
      <c r="DXP159" s="83"/>
      <c r="DXQ159" s="83"/>
      <c r="DXR159" s="83"/>
      <c r="DXS159" s="83"/>
      <c r="DXT159" s="83"/>
      <c r="DXU159" s="83"/>
      <c r="DXV159" s="83"/>
      <c r="DXW159" s="83"/>
      <c r="DXX159" s="83"/>
      <c r="DXY159" s="83"/>
      <c r="DXZ159" s="83"/>
      <c r="DYA159" s="83"/>
      <c r="DYB159" s="83"/>
      <c r="DYC159" s="83"/>
      <c r="DYD159" s="83"/>
      <c r="DYE159" s="83"/>
      <c r="DYF159" s="83"/>
      <c r="DYG159" s="83"/>
      <c r="DYH159" s="83"/>
      <c r="DYI159" s="83"/>
      <c r="DYJ159" s="83"/>
      <c r="DYK159" s="83"/>
      <c r="DYL159" s="83"/>
      <c r="DYM159" s="83"/>
      <c r="DYN159" s="83"/>
      <c r="DYO159" s="83"/>
      <c r="DYP159" s="83"/>
      <c r="DYQ159" s="83"/>
      <c r="DYR159" s="83"/>
      <c r="DYS159" s="83"/>
      <c r="DYT159" s="83"/>
      <c r="DYU159" s="83"/>
      <c r="DYV159" s="83"/>
      <c r="DYW159" s="83"/>
      <c r="DYX159" s="83"/>
      <c r="DYY159" s="83"/>
      <c r="DYZ159" s="83"/>
      <c r="DZA159" s="83"/>
      <c r="DZB159" s="83"/>
      <c r="DZC159" s="83"/>
      <c r="DZD159" s="83"/>
      <c r="DZE159" s="83"/>
      <c r="DZF159" s="83"/>
      <c r="DZG159" s="83"/>
      <c r="DZH159" s="83"/>
      <c r="DZI159" s="83"/>
      <c r="DZJ159" s="83"/>
      <c r="DZK159" s="83"/>
      <c r="DZL159" s="83"/>
      <c r="DZM159" s="83"/>
      <c r="DZN159" s="83"/>
      <c r="DZO159" s="83"/>
      <c r="DZP159" s="83"/>
      <c r="DZQ159" s="83"/>
      <c r="DZR159" s="83"/>
      <c r="DZS159" s="83"/>
      <c r="DZT159" s="83"/>
      <c r="DZU159" s="83"/>
      <c r="DZV159" s="83"/>
      <c r="DZW159" s="83"/>
      <c r="DZX159" s="83"/>
      <c r="DZY159" s="83"/>
      <c r="DZZ159" s="83"/>
      <c r="EAA159" s="83"/>
      <c r="EAB159" s="83"/>
      <c r="EAC159" s="83"/>
      <c r="EAD159" s="83"/>
      <c r="EAE159" s="83"/>
      <c r="EAF159" s="83"/>
      <c r="EAG159" s="83"/>
      <c r="EAH159" s="83"/>
      <c r="EAI159" s="83"/>
      <c r="EAJ159" s="83"/>
      <c r="EAK159" s="83"/>
      <c r="EAL159" s="83"/>
      <c r="EAM159" s="83"/>
      <c r="EAN159" s="83"/>
      <c r="EAO159" s="83"/>
      <c r="EAP159" s="83"/>
      <c r="EAQ159" s="83"/>
      <c r="EAR159" s="83"/>
      <c r="EAS159" s="83"/>
      <c r="EAT159" s="83"/>
      <c r="EAU159" s="83"/>
      <c r="EAV159" s="83"/>
      <c r="EAW159" s="83"/>
      <c r="EAX159" s="83"/>
      <c r="EAY159" s="83"/>
      <c r="EAZ159" s="83"/>
      <c r="EBA159" s="83"/>
      <c r="EBB159" s="83"/>
      <c r="EBC159" s="83"/>
      <c r="EBD159" s="83"/>
      <c r="EBE159" s="83"/>
      <c r="EBF159" s="83"/>
      <c r="EBG159" s="83"/>
      <c r="EBH159" s="83"/>
      <c r="EBI159" s="83"/>
      <c r="EBJ159" s="83"/>
      <c r="EBK159" s="83"/>
      <c r="EBL159" s="83"/>
      <c r="EBM159" s="83"/>
      <c r="EBN159" s="83"/>
      <c r="EBO159" s="83"/>
      <c r="EBP159" s="83"/>
      <c r="EBQ159" s="83"/>
      <c r="EBR159" s="83"/>
      <c r="EBS159" s="83"/>
      <c r="EBT159" s="83"/>
      <c r="EBU159" s="83"/>
      <c r="EBV159" s="83"/>
      <c r="EBW159" s="83"/>
      <c r="EBX159" s="83"/>
      <c r="EBY159" s="83"/>
      <c r="EBZ159" s="83"/>
      <c r="ECA159" s="83"/>
      <c r="ECB159" s="83"/>
      <c r="ECC159" s="83"/>
      <c r="ECD159" s="83"/>
      <c r="ECE159" s="83"/>
      <c r="ECF159" s="83"/>
      <c r="ECG159" s="83"/>
      <c r="ECH159" s="83"/>
      <c r="ECI159" s="83"/>
      <c r="ECJ159" s="83"/>
      <c r="ECK159" s="83"/>
      <c r="ECL159" s="83"/>
      <c r="ECM159" s="83"/>
      <c r="ECN159" s="83"/>
      <c r="ECO159" s="83"/>
      <c r="ECP159" s="83"/>
      <c r="ECQ159" s="83"/>
      <c r="ECR159" s="83"/>
      <c r="ECS159" s="83"/>
      <c r="ECT159" s="83"/>
      <c r="ECU159" s="83"/>
      <c r="ECV159" s="83"/>
      <c r="ECW159" s="83"/>
      <c r="ECX159" s="83"/>
      <c r="ECY159" s="83"/>
      <c r="ECZ159" s="83"/>
      <c r="EDA159" s="83"/>
      <c r="EDB159" s="83"/>
      <c r="EDC159" s="83"/>
      <c r="EDD159" s="83"/>
      <c r="EDE159" s="83"/>
      <c r="EDF159" s="83"/>
      <c r="EDG159" s="83"/>
      <c r="EDH159" s="83"/>
      <c r="EDI159" s="83"/>
      <c r="EDJ159" s="83"/>
      <c r="EDK159" s="83"/>
      <c r="EDL159" s="83"/>
      <c r="EDM159" s="83"/>
      <c r="EDN159" s="83"/>
      <c r="EDO159" s="83"/>
      <c r="EDP159" s="83"/>
      <c r="EDQ159" s="83"/>
      <c r="EDR159" s="83"/>
      <c r="EDS159" s="83"/>
      <c r="EDT159" s="83"/>
      <c r="EDU159" s="83"/>
      <c r="EDV159" s="83"/>
      <c r="EDW159" s="83"/>
      <c r="EDX159" s="83"/>
      <c r="EDY159" s="83"/>
      <c r="EDZ159" s="83"/>
      <c r="EEA159" s="83"/>
      <c r="EEB159" s="83"/>
      <c r="EEC159" s="83"/>
      <c r="EED159" s="83"/>
      <c r="EEE159" s="83"/>
      <c r="EEF159" s="83"/>
      <c r="EEG159" s="83"/>
      <c r="EEH159" s="83"/>
      <c r="EEI159" s="83"/>
      <c r="EEJ159" s="83"/>
      <c r="EEK159" s="83"/>
      <c r="EEL159" s="83"/>
      <c r="EEM159" s="83"/>
      <c r="EEN159" s="83"/>
      <c r="EEO159" s="83"/>
      <c r="EEP159" s="83"/>
      <c r="EEQ159" s="83"/>
      <c r="EER159" s="83"/>
      <c r="EES159" s="83"/>
      <c r="EET159" s="83"/>
      <c r="EEU159" s="83"/>
      <c r="EEV159" s="83"/>
      <c r="EEW159" s="83"/>
      <c r="EEX159" s="83"/>
      <c r="EEY159" s="83"/>
      <c r="EEZ159" s="83"/>
      <c r="EFA159" s="83"/>
      <c r="EFB159" s="83"/>
      <c r="EFC159" s="83"/>
      <c r="EFD159" s="83"/>
      <c r="EFE159" s="83"/>
      <c r="EFF159" s="83"/>
      <c r="EFG159" s="83"/>
      <c r="EFH159" s="83"/>
      <c r="EFI159" s="83"/>
      <c r="EFJ159" s="83"/>
      <c r="EFK159" s="83"/>
      <c r="EFL159" s="83"/>
      <c r="EFM159" s="83"/>
      <c r="EFN159" s="83"/>
      <c r="EFO159" s="83"/>
      <c r="EFP159" s="83"/>
      <c r="EFQ159" s="83"/>
      <c r="EFR159" s="83"/>
      <c r="EFS159" s="83"/>
      <c r="EFT159" s="83"/>
      <c r="EFU159" s="83"/>
      <c r="EFV159" s="83"/>
      <c r="EFW159" s="83"/>
      <c r="EFX159" s="83"/>
      <c r="EFY159" s="83"/>
      <c r="EFZ159" s="83"/>
      <c r="EGA159" s="83"/>
      <c r="EGB159" s="83"/>
      <c r="EGC159" s="83"/>
      <c r="EGD159" s="83"/>
      <c r="EGE159" s="83"/>
      <c r="EGF159" s="83"/>
      <c r="EGG159" s="83"/>
      <c r="EGH159" s="83"/>
      <c r="EGI159" s="83"/>
      <c r="EGJ159" s="83"/>
      <c r="EGK159" s="83"/>
      <c r="EGL159" s="83"/>
      <c r="EGM159" s="83"/>
      <c r="EGN159" s="83"/>
      <c r="EGO159" s="83"/>
      <c r="EGP159" s="83"/>
      <c r="EGQ159" s="83"/>
      <c r="EGR159" s="83"/>
      <c r="EGS159" s="83"/>
      <c r="EGT159" s="83"/>
      <c r="EGU159" s="83"/>
      <c r="EGV159" s="83"/>
      <c r="EGW159" s="83"/>
      <c r="EGX159" s="83"/>
      <c r="EGY159" s="83"/>
      <c r="EGZ159" s="83"/>
      <c r="EHA159" s="83"/>
      <c r="EHB159" s="83"/>
      <c r="EHC159" s="83"/>
      <c r="EHD159" s="83"/>
      <c r="EHE159" s="83"/>
      <c r="EHF159" s="83"/>
      <c r="EHG159" s="83"/>
      <c r="EHH159" s="83"/>
      <c r="EHI159" s="83"/>
      <c r="EHJ159" s="83"/>
      <c r="EHK159" s="83"/>
      <c r="EHL159" s="83"/>
      <c r="EHM159" s="83"/>
      <c r="EHN159" s="83"/>
      <c r="EHO159" s="83"/>
      <c r="EHP159" s="83"/>
      <c r="EHQ159" s="83"/>
      <c r="EHR159" s="83"/>
      <c r="EHS159" s="83"/>
      <c r="EHT159" s="83"/>
      <c r="EHU159" s="83"/>
      <c r="EHV159" s="83"/>
      <c r="EHW159" s="83"/>
      <c r="EHX159" s="83"/>
      <c r="EHY159" s="83"/>
      <c r="EHZ159" s="83"/>
      <c r="EIA159" s="83"/>
      <c r="EIB159" s="83"/>
      <c r="EIC159" s="83"/>
      <c r="EID159" s="83"/>
      <c r="EIE159" s="83"/>
      <c r="EIF159" s="83"/>
      <c r="EIG159" s="83"/>
      <c r="EIH159" s="83"/>
      <c r="EII159" s="83"/>
      <c r="EIJ159" s="83"/>
      <c r="EIK159" s="83"/>
      <c r="EIL159" s="83"/>
      <c r="EIM159" s="83"/>
      <c r="EIN159" s="83"/>
      <c r="EIO159" s="83"/>
      <c r="EIP159" s="83"/>
      <c r="EIQ159" s="83"/>
      <c r="EIR159" s="83"/>
      <c r="EIS159" s="83"/>
      <c r="EIT159" s="83"/>
      <c r="EIU159" s="83"/>
      <c r="EIV159" s="83"/>
      <c r="EIW159" s="83"/>
      <c r="EIX159" s="83"/>
      <c r="EIY159" s="83"/>
      <c r="EIZ159" s="83"/>
      <c r="EJA159" s="83"/>
      <c r="EJB159" s="83"/>
      <c r="EJC159" s="83"/>
      <c r="EJD159" s="83"/>
      <c r="EJE159" s="83"/>
      <c r="EJF159" s="83"/>
      <c r="EJG159" s="83"/>
      <c r="EJH159" s="83"/>
      <c r="EJI159" s="83"/>
      <c r="EJJ159" s="83"/>
      <c r="EJK159" s="83"/>
      <c r="EJL159" s="83"/>
      <c r="EJM159" s="83"/>
      <c r="EJN159" s="83"/>
      <c r="EJO159" s="83"/>
      <c r="EJP159" s="83"/>
      <c r="EJQ159" s="83"/>
      <c r="EJR159" s="83"/>
      <c r="EJS159" s="83"/>
      <c r="EJT159" s="83"/>
      <c r="EJU159" s="83"/>
      <c r="EJV159" s="83"/>
      <c r="EJW159" s="83"/>
      <c r="EJX159" s="83"/>
      <c r="EJY159" s="83"/>
      <c r="EJZ159" s="83"/>
      <c r="EKA159" s="83"/>
      <c r="EKB159" s="83"/>
      <c r="EKC159" s="83"/>
      <c r="EKD159" s="83"/>
      <c r="EKE159" s="83"/>
      <c r="EKF159" s="83"/>
      <c r="EKG159" s="83"/>
      <c r="EKH159" s="83"/>
      <c r="EKI159" s="83"/>
      <c r="EKJ159" s="83"/>
      <c r="EKK159" s="83"/>
      <c r="EKL159" s="83"/>
      <c r="EKM159" s="83"/>
      <c r="EKN159" s="83"/>
      <c r="EKO159" s="83"/>
      <c r="EKP159" s="83"/>
      <c r="EKQ159" s="83"/>
      <c r="EKR159" s="83"/>
      <c r="EKS159" s="83"/>
      <c r="EKT159" s="83"/>
      <c r="EKU159" s="83"/>
      <c r="EKV159" s="83"/>
      <c r="EKW159" s="83"/>
      <c r="EKX159" s="83"/>
      <c r="EKY159" s="83"/>
      <c r="EKZ159" s="83"/>
      <c r="ELA159" s="83"/>
      <c r="ELB159" s="83"/>
      <c r="ELC159" s="83"/>
      <c r="ELD159" s="83"/>
      <c r="ELE159" s="83"/>
      <c r="ELF159" s="83"/>
      <c r="ELG159" s="83"/>
      <c r="ELH159" s="83"/>
      <c r="ELI159" s="83"/>
      <c r="ELJ159" s="83"/>
      <c r="ELK159" s="83"/>
      <c r="ELL159" s="83"/>
      <c r="ELM159" s="83"/>
      <c r="ELN159" s="83"/>
      <c r="ELO159" s="83"/>
      <c r="ELP159" s="83"/>
      <c r="ELQ159" s="83"/>
      <c r="ELR159" s="83"/>
      <c r="ELS159" s="83"/>
      <c r="ELT159" s="83"/>
      <c r="ELU159" s="83"/>
      <c r="ELV159" s="83"/>
      <c r="ELW159" s="83"/>
      <c r="ELX159" s="83"/>
      <c r="ELY159" s="83"/>
      <c r="ELZ159" s="83"/>
      <c r="EMA159" s="83"/>
      <c r="EMB159" s="83"/>
      <c r="EMC159" s="83"/>
      <c r="EMD159" s="83"/>
      <c r="EME159" s="83"/>
      <c r="EMF159" s="83"/>
      <c r="EMG159" s="83"/>
      <c r="EMH159" s="83"/>
      <c r="EMI159" s="83"/>
      <c r="EMJ159" s="83"/>
      <c r="EMK159" s="83"/>
      <c r="EML159" s="83"/>
      <c r="EMM159" s="83"/>
      <c r="EMN159" s="83"/>
      <c r="EMO159" s="83"/>
      <c r="EMP159" s="83"/>
      <c r="EMQ159" s="83"/>
      <c r="EMR159" s="83"/>
      <c r="EMS159" s="83"/>
      <c r="EMT159" s="83"/>
      <c r="EMU159" s="83"/>
      <c r="EMV159" s="83"/>
      <c r="EMW159" s="83"/>
      <c r="EMX159" s="83"/>
      <c r="EMY159" s="83"/>
      <c r="EMZ159" s="83"/>
      <c r="ENA159" s="83"/>
      <c r="ENB159" s="83"/>
      <c r="ENC159" s="83"/>
      <c r="END159" s="83"/>
      <c r="ENE159" s="83"/>
      <c r="ENF159" s="83"/>
      <c r="ENG159" s="83"/>
      <c r="ENH159" s="83"/>
      <c r="ENI159" s="83"/>
      <c r="ENJ159" s="83"/>
      <c r="ENK159" s="83"/>
      <c r="ENL159" s="83"/>
      <c r="ENM159" s="83"/>
      <c r="ENN159" s="83"/>
      <c r="ENO159" s="83"/>
      <c r="ENP159" s="83"/>
      <c r="ENQ159" s="83"/>
      <c r="ENR159" s="83"/>
      <c r="ENS159" s="83"/>
      <c r="ENT159" s="83"/>
      <c r="ENU159" s="83"/>
      <c r="ENV159" s="83"/>
      <c r="ENW159" s="83"/>
      <c r="ENX159" s="83"/>
      <c r="ENY159" s="83"/>
      <c r="ENZ159" s="83"/>
      <c r="EOA159" s="83"/>
      <c r="EOB159" s="83"/>
      <c r="EOC159" s="83"/>
      <c r="EOD159" s="83"/>
      <c r="EOE159" s="83"/>
      <c r="EOF159" s="83"/>
      <c r="EOG159" s="83"/>
      <c r="EOH159" s="83"/>
      <c r="EOI159" s="83"/>
      <c r="EOJ159" s="83"/>
      <c r="EOK159" s="83"/>
      <c r="EOL159" s="83"/>
      <c r="EOM159" s="83"/>
      <c r="EON159" s="83"/>
      <c r="EOO159" s="83"/>
      <c r="EOP159" s="83"/>
      <c r="EOQ159" s="83"/>
      <c r="EOR159" s="83"/>
      <c r="EOS159" s="83"/>
      <c r="EOT159" s="83"/>
      <c r="EOU159" s="83"/>
      <c r="EOV159" s="83"/>
      <c r="EOW159" s="83"/>
      <c r="EOX159" s="83"/>
      <c r="EOY159" s="83"/>
      <c r="EOZ159" s="83"/>
      <c r="EPA159" s="83"/>
      <c r="EPB159" s="83"/>
      <c r="EPC159" s="83"/>
      <c r="EPD159" s="83"/>
      <c r="EPE159" s="83"/>
      <c r="EPF159" s="83"/>
      <c r="EPG159" s="83"/>
      <c r="EPH159" s="83"/>
      <c r="EPI159" s="83"/>
      <c r="EPJ159" s="83"/>
      <c r="EPK159" s="83"/>
      <c r="EPL159" s="83"/>
      <c r="EPM159" s="83"/>
      <c r="EPN159" s="83"/>
      <c r="EPO159" s="83"/>
      <c r="EPP159" s="83"/>
      <c r="EPQ159" s="83"/>
      <c r="EPR159" s="83"/>
      <c r="EPS159" s="83"/>
      <c r="EPT159" s="83"/>
      <c r="EPU159" s="83"/>
      <c r="EPV159" s="83"/>
      <c r="EPW159" s="83"/>
      <c r="EPX159" s="83"/>
      <c r="EPY159" s="83"/>
      <c r="EPZ159" s="83"/>
      <c r="EQA159" s="83"/>
      <c r="EQB159" s="83"/>
      <c r="EQC159" s="83"/>
      <c r="EQD159" s="83"/>
      <c r="EQE159" s="83"/>
      <c r="EQF159" s="83"/>
      <c r="EQG159" s="83"/>
      <c r="EQH159" s="83"/>
      <c r="EQI159" s="83"/>
      <c r="EQJ159" s="83"/>
      <c r="EQK159" s="83"/>
      <c r="EQL159" s="83"/>
      <c r="EQM159" s="83"/>
      <c r="EQN159" s="83"/>
      <c r="EQO159" s="83"/>
      <c r="EQP159" s="83"/>
      <c r="EQQ159" s="83"/>
      <c r="EQR159" s="83"/>
      <c r="EQS159" s="83"/>
      <c r="EQT159" s="83"/>
      <c r="EQU159" s="83"/>
      <c r="EQV159" s="83"/>
      <c r="EQW159" s="83"/>
      <c r="EQX159" s="83"/>
      <c r="EQY159" s="83"/>
      <c r="EQZ159" s="83"/>
      <c r="ERA159" s="83"/>
      <c r="ERB159" s="83"/>
      <c r="ERC159" s="83"/>
      <c r="ERD159" s="83"/>
      <c r="ERE159" s="83"/>
      <c r="ERF159" s="83"/>
      <c r="ERG159" s="83"/>
      <c r="ERH159" s="83"/>
      <c r="ERI159" s="83"/>
      <c r="ERJ159" s="83"/>
      <c r="ERK159" s="83"/>
      <c r="ERL159" s="83"/>
      <c r="ERM159" s="83"/>
      <c r="ERN159" s="83"/>
      <c r="ERO159" s="83"/>
      <c r="ERP159" s="83"/>
      <c r="ERQ159" s="83"/>
      <c r="ERR159" s="83"/>
      <c r="ERS159" s="83"/>
      <c r="ERT159" s="83"/>
      <c r="ERU159" s="83"/>
      <c r="ERV159" s="83"/>
      <c r="ERW159" s="83"/>
      <c r="ERX159" s="83"/>
      <c r="ERY159" s="83"/>
      <c r="ERZ159" s="83"/>
      <c r="ESA159" s="83"/>
      <c r="ESB159" s="83"/>
      <c r="ESC159" s="83"/>
      <c r="ESD159" s="83"/>
      <c r="ESE159" s="83"/>
      <c r="ESF159" s="83"/>
      <c r="ESG159" s="83"/>
      <c r="ESH159" s="83"/>
      <c r="ESI159" s="83"/>
      <c r="ESJ159" s="83"/>
      <c r="ESK159" s="83"/>
      <c r="ESL159" s="83"/>
      <c r="ESM159" s="83"/>
      <c r="ESN159" s="83"/>
      <c r="ESO159" s="83"/>
      <c r="ESP159" s="83"/>
      <c r="ESQ159" s="83"/>
      <c r="ESR159" s="83"/>
      <c r="ESS159" s="83"/>
      <c r="EST159" s="83"/>
      <c r="ESU159" s="83"/>
      <c r="ESV159" s="83"/>
      <c r="ESW159" s="83"/>
      <c r="ESX159" s="83"/>
      <c r="ESY159" s="83"/>
      <c r="ESZ159" s="83"/>
      <c r="ETA159" s="83"/>
      <c r="ETB159" s="83"/>
      <c r="ETC159" s="83"/>
      <c r="ETD159" s="83"/>
      <c r="ETE159" s="83"/>
      <c r="ETF159" s="83"/>
      <c r="ETG159" s="83"/>
      <c r="ETH159" s="83"/>
      <c r="ETI159" s="83"/>
      <c r="ETJ159" s="83"/>
      <c r="ETK159" s="83"/>
      <c r="ETL159" s="83"/>
      <c r="ETM159" s="83"/>
      <c r="ETN159" s="83"/>
      <c r="ETO159" s="83"/>
      <c r="ETP159" s="83"/>
      <c r="ETQ159" s="83"/>
      <c r="ETR159" s="83"/>
      <c r="ETS159" s="83"/>
      <c r="ETT159" s="83"/>
      <c r="ETU159" s="83"/>
      <c r="ETV159" s="83"/>
      <c r="ETW159" s="83"/>
      <c r="ETX159" s="83"/>
      <c r="ETY159" s="83"/>
      <c r="ETZ159" s="83"/>
      <c r="EUA159" s="83"/>
      <c r="EUB159" s="83"/>
      <c r="EUC159" s="83"/>
      <c r="EUD159" s="83"/>
      <c r="EUE159" s="83"/>
      <c r="EUF159" s="83"/>
      <c r="EUG159" s="83"/>
      <c r="EUH159" s="83"/>
      <c r="EUI159" s="83"/>
      <c r="EUJ159" s="83"/>
      <c r="EUK159" s="83"/>
      <c r="EUL159" s="83"/>
      <c r="EUM159" s="83"/>
      <c r="EUN159" s="83"/>
      <c r="EUO159" s="83"/>
      <c r="EUP159" s="83"/>
      <c r="EUQ159" s="83"/>
      <c r="EUR159" s="83"/>
      <c r="EUS159" s="83"/>
      <c r="EUT159" s="83"/>
      <c r="EUU159" s="83"/>
      <c r="EUV159" s="83"/>
      <c r="EUW159" s="83"/>
      <c r="EUX159" s="83"/>
      <c r="EUY159" s="83"/>
      <c r="EUZ159" s="83"/>
      <c r="EVA159" s="83"/>
      <c r="EVB159" s="83"/>
      <c r="EVC159" s="83"/>
      <c r="EVD159" s="83"/>
      <c r="EVE159" s="83"/>
      <c r="EVF159" s="83"/>
      <c r="EVG159" s="83"/>
      <c r="EVH159" s="83"/>
      <c r="EVI159" s="83"/>
      <c r="EVJ159" s="83"/>
      <c r="EVK159" s="83"/>
      <c r="EVL159" s="83"/>
      <c r="EVM159" s="83"/>
      <c r="EVN159" s="83"/>
      <c r="EVO159" s="83"/>
      <c r="EVP159" s="83"/>
      <c r="EVQ159" s="83"/>
      <c r="EVR159" s="83"/>
      <c r="EVS159" s="83"/>
      <c r="EVT159" s="83"/>
      <c r="EVU159" s="83"/>
      <c r="EVV159" s="83"/>
      <c r="EVW159" s="83"/>
      <c r="EVX159" s="83"/>
      <c r="EVY159" s="83"/>
      <c r="EVZ159" s="83"/>
      <c r="EWA159" s="83"/>
      <c r="EWB159" s="83"/>
      <c r="EWC159" s="83"/>
      <c r="EWD159" s="83"/>
      <c r="EWE159" s="83"/>
      <c r="EWF159" s="83"/>
      <c r="EWG159" s="83"/>
      <c r="EWH159" s="83"/>
      <c r="EWI159" s="83"/>
      <c r="EWJ159" s="83"/>
      <c r="EWK159" s="83"/>
      <c r="EWL159" s="83"/>
      <c r="EWM159" s="83"/>
      <c r="EWN159" s="83"/>
      <c r="EWO159" s="83"/>
      <c r="EWP159" s="83"/>
      <c r="EWQ159" s="83"/>
      <c r="EWR159" s="83"/>
      <c r="EWS159" s="83"/>
      <c r="EWT159" s="83"/>
      <c r="EWU159" s="83"/>
      <c r="EWV159" s="83"/>
      <c r="EWW159" s="83"/>
      <c r="EWX159" s="83"/>
      <c r="EWY159" s="83"/>
      <c r="EWZ159" s="83"/>
      <c r="EXA159" s="83"/>
      <c r="EXB159" s="83"/>
      <c r="EXC159" s="83"/>
      <c r="EXD159" s="83"/>
      <c r="EXE159" s="83"/>
      <c r="EXF159" s="83"/>
      <c r="EXG159" s="83"/>
      <c r="EXH159" s="83"/>
      <c r="EXI159" s="83"/>
      <c r="EXJ159" s="83"/>
      <c r="EXK159" s="83"/>
      <c r="EXL159" s="83"/>
      <c r="EXM159" s="83"/>
      <c r="EXN159" s="83"/>
      <c r="EXO159" s="83"/>
      <c r="EXP159" s="83"/>
      <c r="EXQ159" s="83"/>
      <c r="EXR159" s="83"/>
      <c r="EXS159" s="83"/>
      <c r="EXT159" s="83"/>
      <c r="EXU159" s="83"/>
      <c r="EXV159" s="83"/>
      <c r="EXW159" s="83"/>
      <c r="EXX159" s="83"/>
      <c r="EXY159" s="83"/>
      <c r="EXZ159" s="83"/>
      <c r="EYA159" s="83"/>
      <c r="EYB159" s="83"/>
      <c r="EYC159" s="83"/>
      <c r="EYD159" s="83"/>
      <c r="EYE159" s="83"/>
      <c r="EYF159" s="83"/>
      <c r="EYG159" s="83"/>
      <c r="EYH159" s="83"/>
      <c r="EYI159" s="83"/>
      <c r="EYJ159" s="83"/>
      <c r="EYK159" s="83"/>
      <c r="EYL159" s="83"/>
      <c r="EYM159" s="83"/>
      <c r="EYN159" s="83"/>
      <c r="EYO159" s="83"/>
      <c r="EYP159" s="83"/>
      <c r="EYQ159" s="83"/>
      <c r="EYR159" s="83"/>
      <c r="EYS159" s="83"/>
      <c r="EYT159" s="83"/>
      <c r="EYU159" s="83"/>
      <c r="EYV159" s="83"/>
      <c r="EYW159" s="83"/>
      <c r="EYX159" s="83"/>
      <c r="EYY159" s="83"/>
      <c r="EYZ159" s="83"/>
      <c r="EZA159" s="83"/>
      <c r="EZB159" s="83"/>
      <c r="EZC159" s="83"/>
      <c r="EZD159" s="83"/>
      <c r="EZE159" s="83"/>
      <c r="EZF159" s="83"/>
      <c r="EZG159" s="83"/>
      <c r="EZH159" s="83"/>
      <c r="EZI159" s="83"/>
      <c r="EZJ159" s="83"/>
      <c r="EZK159" s="83"/>
      <c r="EZL159" s="83"/>
      <c r="EZM159" s="83"/>
      <c r="EZN159" s="83"/>
      <c r="EZO159" s="83"/>
      <c r="EZP159" s="83"/>
      <c r="EZQ159" s="83"/>
      <c r="EZR159" s="83"/>
      <c r="EZS159" s="83"/>
      <c r="EZT159" s="83"/>
      <c r="EZU159" s="83"/>
      <c r="EZV159" s="83"/>
      <c r="EZW159" s="83"/>
      <c r="EZX159" s="83"/>
      <c r="EZY159" s="83"/>
      <c r="EZZ159" s="83"/>
      <c r="FAA159" s="83"/>
      <c r="FAB159" s="83"/>
      <c r="FAC159" s="83"/>
      <c r="FAD159" s="83"/>
      <c r="FAE159" s="83"/>
      <c r="FAF159" s="83"/>
      <c r="FAG159" s="83"/>
      <c r="FAH159" s="83"/>
      <c r="FAI159" s="83"/>
      <c r="FAJ159" s="83"/>
      <c r="FAK159" s="83"/>
      <c r="FAL159" s="83"/>
      <c r="FAM159" s="83"/>
      <c r="FAN159" s="83"/>
      <c r="FAO159" s="83"/>
      <c r="FAP159" s="83"/>
      <c r="FAQ159" s="83"/>
      <c r="FAR159" s="83"/>
      <c r="FAS159" s="83"/>
      <c r="FAT159" s="83"/>
      <c r="FAU159" s="83"/>
      <c r="FAV159" s="83"/>
      <c r="FAW159" s="83"/>
      <c r="FAX159" s="83"/>
      <c r="FAY159" s="83"/>
      <c r="FAZ159" s="83"/>
      <c r="FBA159" s="83"/>
      <c r="FBB159" s="83"/>
      <c r="FBC159" s="83"/>
      <c r="FBD159" s="83"/>
      <c r="FBE159" s="83"/>
      <c r="FBF159" s="83"/>
      <c r="FBG159" s="83"/>
      <c r="FBH159" s="83"/>
      <c r="FBI159" s="83"/>
      <c r="FBJ159" s="83"/>
      <c r="FBK159" s="83"/>
      <c r="FBL159" s="83"/>
      <c r="FBM159" s="83"/>
      <c r="FBN159" s="83"/>
      <c r="FBO159" s="83"/>
      <c r="FBP159" s="83"/>
      <c r="FBQ159" s="83"/>
      <c r="FBR159" s="83"/>
      <c r="FBS159" s="83"/>
      <c r="FBT159" s="83"/>
      <c r="FBU159" s="83"/>
      <c r="FBV159" s="83"/>
      <c r="FBW159" s="83"/>
      <c r="FBX159" s="83"/>
      <c r="FBY159" s="83"/>
      <c r="FBZ159" s="83"/>
      <c r="FCA159" s="83"/>
      <c r="FCB159" s="83"/>
      <c r="FCC159" s="83"/>
      <c r="FCD159" s="83"/>
      <c r="FCE159" s="83"/>
      <c r="FCF159" s="83"/>
      <c r="FCG159" s="83"/>
      <c r="FCH159" s="83"/>
      <c r="FCI159" s="83"/>
      <c r="FCJ159" s="83"/>
      <c r="FCK159" s="83"/>
      <c r="FCL159" s="83"/>
      <c r="FCM159" s="83"/>
      <c r="FCN159" s="83"/>
      <c r="FCO159" s="83"/>
      <c r="FCP159" s="83"/>
      <c r="FCQ159" s="83"/>
      <c r="FCR159" s="83"/>
      <c r="FCS159" s="83"/>
      <c r="FCT159" s="83"/>
      <c r="FCU159" s="83"/>
      <c r="FCV159" s="83"/>
      <c r="FCW159" s="83"/>
      <c r="FCX159" s="83"/>
      <c r="FCY159" s="83"/>
      <c r="FCZ159" s="83"/>
      <c r="FDA159" s="83"/>
      <c r="FDB159" s="83"/>
      <c r="FDC159" s="83"/>
      <c r="FDD159" s="83"/>
      <c r="FDE159" s="83"/>
      <c r="FDF159" s="83"/>
      <c r="FDG159" s="83"/>
      <c r="FDH159" s="83"/>
      <c r="FDI159" s="83"/>
      <c r="FDJ159" s="83"/>
      <c r="FDK159" s="83"/>
      <c r="FDL159" s="83"/>
      <c r="FDM159" s="83"/>
      <c r="FDN159" s="83"/>
      <c r="FDO159" s="83"/>
      <c r="FDP159" s="83"/>
      <c r="FDQ159" s="83"/>
      <c r="FDR159" s="83"/>
      <c r="FDS159" s="83"/>
      <c r="FDT159" s="83"/>
      <c r="FDU159" s="83"/>
      <c r="FDV159" s="83"/>
      <c r="FDW159" s="83"/>
      <c r="FDX159" s="83"/>
      <c r="FDY159" s="83"/>
      <c r="FDZ159" s="83"/>
      <c r="FEA159" s="83"/>
      <c r="FEB159" s="83"/>
      <c r="FEC159" s="83"/>
      <c r="FED159" s="83"/>
      <c r="FEE159" s="83"/>
      <c r="FEF159" s="83"/>
      <c r="FEG159" s="83"/>
      <c r="FEH159" s="83"/>
      <c r="FEI159" s="83"/>
      <c r="FEJ159" s="83"/>
      <c r="FEK159" s="83"/>
      <c r="FEL159" s="83"/>
      <c r="FEM159" s="83"/>
      <c r="FEN159" s="83"/>
      <c r="FEO159" s="83"/>
      <c r="FEP159" s="83"/>
      <c r="FEQ159" s="83"/>
      <c r="FER159" s="83"/>
      <c r="FES159" s="83"/>
      <c r="FET159" s="83"/>
      <c r="FEU159" s="83"/>
      <c r="FEV159" s="83"/>
      <c r="FEW159" s="83"/>
      <c r="FEX159" s="83"/>
      <c r="FEY159" s="83"/>
      <c r="FEZ159" s="83"/>
      <c r="FFA159" s="83"/>
      <c r="FFB159" s="83"/>
      <c r="FFC159" s="83"/>
      <c r="FFD159" s="83"/>
      <c r="FFE159" s="83"/>
      <c r="FFF159" s="83"/>
      <c r="FFG159" s="83"/>
      <c r="FFH159" s="83"/>
      <c r="FFI159" s="83"/>
      <c r="FFJ159" s="83"/>
      <c r="FFK159" s="83"/>
      <c r="FFL159" s="83"/>
      <c r="FFM159" s="83"/>
      <c r="FFN159" s="83"/>
      <c r="FFO159" s="83"/>
      <c r="FFP159" s="83"/>
      <c r="FFQ159" s="83"/>
      <c r="FFR159" s="83"/>
      <c r="FFS159" s="83"/>
      <c r="FFT159" s="83"/>
      <c r="FFU159" s="83"/>
      <c r="FFV159" s="83"/>
      <c r="FFW159" s="83"/>
      <c r="FFX159" s="83"/>
      <c r="FFY159" s="83"/>
      <c r="FFZ159" s="83"/>
      <c r="FGA159" s="83"/>
      <c r="FGB159" s="83"/>
      <c r="FGC159" s="83"/>
      <c r="FGD159" s="83"/>
      <c r="FGE159" s="83"/>
      <c r="FGF159" s="83"/>
      <c r="FGG159" s="83"/>
      <c r="FGH159" s="83"/>
      <c r="FGI159" s="83"/>
      <c r="FGJ159" s="83"/>
      <c r="FGK159" s="83"/>
      <c r="FGL159" s="83"/>
      <c r="FGM159" s="83"/>
      <c r="FGN159" s="83"/>
      <c r="FGO159" s="83"/>
      <c r="FGP159" s="83"/>
      <c r="FGQ159" s="83"/>
      <c r="FGR159" s="83"/>
      <c r="FGS159" s="83"/>
      <c r="FGT159" s="83"/>
      <c r="FGU159" s="83"/>
      <c r="FGV159" s="83"/>
      <c r="FGW159" s="83"/>
      <c r="FGX159" s="83"/>
      <c r="FGY159" s="83"/>
      <c r="FGZ159" s="83"/>
      <c r="FHA159" s="83"/>
      <c r="FHB159" s="83"/>
      <c r="FHC159" s="83"/>
      <c r="FHD159" s="83"/>
      <c r="FHE159" s="83"/>
      <c r="FHF159" s="83"/>
      <c r="FHG159" s="83"/>
      <c r="FHH159" s="83"/>
      <c r="FHI159" s="83"/>
      <c r="FHJ159" s="83"/>
      <c r="FHK159" s="83"/>
      <c r="FHL159" s="83"/>
      <c r="FHM159" s="83"/>
      <c r="FHN159" s="83"/>
      <c r="FHO159" s="83"/>
      <c r="FHP159" s="83"/>
      <c r="FHQ159" s="83"/>
      <c r="FHR159" s="83"/>
      <c r="FHS159" s="83"/>
      <c r="FHT159" s="83"/>
      <c r="FHU159" s="83"/>
      <c r="FHV159" s="83"/>
      <c r="FHW159" s="83"/>
      <c r="FHX159" s="83"/>
      <c r="FHY159" s="83"/>
      <c r="FHZ159" s="83"/>
      <c r="FIA159" s="83"/>
      <c r="FIB159" s="83"/>
      <c r="FIC159" s="83"/>
      <c r="FID159" s="83"/>
      <c r="FIE159" s="83"/>
      <c r="FIF159" s="83"/>
      <c r="FIG159" s="83"/>
      <c r="FIH159" s="83"/>
      <c r="FII159" s="83"/>
      <c r="FIJ159" s="83"/>
      <c r="FIK159" s="83"/>
      <c r="FIL159" s="83"/>
      <c r="FIM159" s="83"/>
      <c r="FIN159" s="83"/>
      <c r="FIO159" s="83"/>
      <c r="FIP159" s="83"/>
      <c r="FIQ159" s="83"/>
      <c r="FIR159" s="83"/>
      <c r="FIS159" s="83"/>
      <c r="FIT159" s="83"/>
      <c r="FIU159" s="83"/>
      <c r="FIV159" s="83"/>
      <c r="FIW159" s="83"/>
      <c r="FIX159" s="83"/>
      <c r="FIY159" s="83"/>
      <c r="FIZ159" s="83"/>
      <c r="FJA159" s="83"/>
      <c r="FJB159" s="83"/>
      <c r="FJC159" s="83"/>
      <c r="FJD159" s="83"/>
      <c r="FJE159" s="83"/>
      <c r="FJF159" s="83"/>
      <c r="FJG159" s="83"/>
      <c r="FJH159" s="83"/>
      <c r="FJI159" s="83"/>
      <c r="FJJ159" s="83"/>
      <c r="FJK159" s="83"/>
      <c r="FJL159" s="83"/>
      <c r="FJM159" s="83"/>
      <c r="FJN159" s="83"/>
      <c r="FJO159" s="83"/>
      <c r="FJP159" s="83"/>
      <c r="FJQ159" s="83"/>
      <c r="FJR159" s="83"/>
      <c r="FJS159" s="83"/>
      <c r="FJT159" s="83"/>
      <c r="FJU159" s="83"/>
      <c r="FJV159" s="83"/>
      <c r="FJW159" s="83"/>
      <c r="FJX159" s="83"/>
      <c r="FJY159" s="83"/>
      <c r="FJZ159" s="83"/>
      <c r="FKA159" s="83"/>
      <c r="FKB159" s="83"/>
      <c r="FKC159" s="83"/>
      <c r="FKD159" s="83"/>
      <c r="FKE159" s="83"/>
      <c r="FKF159" s="83"/>
      <c r="FKG159" s="83"/>
      <c r="FKH159" s="83"/>
      <c r="FKI159" s="83"/>
      <c r="FKJ159" s="83"/>
      <c r="FKK159" s="83"/>
      <c r="FKL159" s="83"/>
      <c r="FKM159" s="83"/>
      <c r="FKN159" s="83"/>
      <c r="FKO159" s="83"/>
      <c r="FKP159" s="83"/>
      <c r="FKQ159" s="83"/>
      <c r="FKR159" s="83"/>
      <c r="FKS159" s="83"/>
      <c r="FKT159" s="83"/>
      <c r="FKU159" s="83"/>
      <c r="FKV159" s="83"/>
      <c r="FKW159" s="83"/>
      <c r="FKX159" s="83"/>
      <c r="FKY159" s="83"/>
      <c r="FKZ159" s="83"/>
      <c r="FLA159" s="83"/>
      <c r="FLB159" s="83"/>
      <c r="FLC159" s="83"/>
      <c r="FLD159" s="83"/>
      <c r="FLE159" s="83"/>
      <c r="FLF159" s="83"/>
      <c r="FLG159" s="83"/>
      <c r="FLH159" s="83"/>
      <c r="FLI159" s="83"/>
      <c r="FLJ159" s="83"/>
      <c r="FLK159" s="83"/>
      <c r="FLL159" s="83"/>
      <c r="FLM159" s="83"/>
      <c r="FLN159" s="83"/>
      <c r="FLO159" s="83"/>
      <c r="FLP159" s="83"/>
      <c r="FLQ159" s="83"/>
      <c r="FLR159" s="83"/>
      <c r="FLS159" s="83"/>
      <c r="FLT159" s="83"/>
      <c r="FLU159" s="83"/>
      <c r="FLV159" s="83"/>
      <c r="FLW159" s="83"/>
      <c r="FLX159" s="83"/>
      <c r="FLY159" s="83"/>
      <c r="FLZ159" s="83"/>
      <c r="FMA159" s="83"/>
      <c r="FMB159" s="83"/>
      <c r="FMC159" s="83"/>
      <c r="FMD159" s="83"/>
      <c r="FME159" s="83"/>
      <c r="FMF159" s="83"/>
      <c r="FMG159" s="83"/>
      <c r="FMH159" s="83"/>
      <c r="FMI159" s="83"/>
      <c r="FMJ159" s="83"/>
      <c r="FMK159" s="83"/>
      <c r="FML159" s="83"/>
      <c r="FMM159" s="83"/>
      <c r="FMN159" s="83"/>
      <c r="FMO159" s="83"/>
      <c r="FMP159" s="83"/>
      <c r="FMQ159" s="83"/>
      <c r="FMR159" s="83"/>
      <c r="FMS159" s="83"/>
      <c r="FMT159" s="83"/>
      <c r="FMU159" s="83"/>
      <c r="FMV159" s="83"/>
      <c r="FMW159" s="83"/>
      <c r="FMX159" s="83"/>
      <c r="FMY159" s="83"/>
      <c r="FMZ159" s="83"/>
      <c r="FNA159" s="83"/>
      <c r="FNB159" s="83"/>
      <c r="FNC159" s="83"/>
      <c r="FND159" s="83"/>
      <c r="FNE159" s="83"/>
      <c r="FNF159" s="83"/>
      <c r="FNG159" s="83"/>
      <c r="FNH159" s="83"/>
      <c r="FNI159" s="83"/>
      <c r="FNJ159" s="83"/>
      <c r="FNK159" s="83"/>
      <c r="FNL159" s="83"/>
      <c r="FNM159" s="83"/>
      <c r="FNN159" s="83"/>
      <c r="FNO159" s="83"/>
      <c r="FNP159" s="83"/>
      <c r="FNQ159" s="83"/>
      <c r="FNR159" s="83"/>
      <c r="FNS159" s="83"/>
      <c r="FNT159" s="83"/>
      <c r="FNU159" s="83"/>
      <c r="FNV159" s="83"/>
      <c r="FNW159" s="83"/>
      <c r="FNX159" s="83"/>
      <c r="FNY159" s="83"/>
      <c r="FNZ159" s="83"/>
      <c r="FOA159" s="83"/>
      <c r="FOB159" s="83"/>
      <c r="FOC159" s="83"/>
      <c r="FOD159" s="83"/>
      <c r="FOE159" s="83"/>
      <c r="FOF159" s="83"/>
      <c r="FOG159" s="83"/>
      <c r="FOH159" s="83"/>
      <c r="FOI159" s="83"/>
      <c r="FOJ159" s="83"/>
      <c r="FOK159" s="83"/>
      <c r="FOL159" s="83"/>
      <c r="FOM159" s="83"/>
      <c r="FON159" s="83"/>
      <c r="FOO159" s="83"/>
      <c r="FOP159" s="83"/>
      <c r="FOQ159" s="83"/>
      <c r="FOR159" s="83"/>
      <c r="FOS159" s="83"/>
      <c r="FOT159" s="83"/>
      <c r="FOU159" s="83"/>
      <c r="FOV159" s="83"/>
      <c r="FOW159" s="83"/>
      <c r="FOX159" s="83"/>
      <c r="FOY159" s="83"/>
      <c r="FOZ159" s="83"/>
      <c r="FPA159" s="83"/>
      <c r="FPB159" s="83"/>
      <c r="FPC159" s="83"/>
      <c r="FPD159" s="83"/>
      <c r="FPE159" s="83"/>
      <c r="FPF159" s="83"/>
      <c r="FPG159" s="83"/>
      <c r="FPH159" s="83"/>
      <c r="FPI159" s="83"/>
      <c r="FPJ159" s="83"/>
      <c r="FPK159" s="83"/>
      <c r="FPL159" s="83"/>
      <c r="FPM159" s="83"/>
      <c r="FPN159" s="83"/>
      <c r="FPO159" s="83"/>
      <c r="FPP159" s="83"/>
      <c r="FPQ159" s="83"/>
      <c r="FPR159" s="83"/>
      <c r="FPS159" s="83"/>
      <c r="FPT159" s="83"/>
      <c r="FPU159" s="83"/>
      <c r="FPV159" s="83"/>
      <c r="FPW159" s="83"/>
      <c r="FPX159" s="83"/>
      <c r="FPY159" s="83"/>
      <c r="FPZ159" s="83"/>
      <c r="FQA159" s="83"/>
      <c r="FQB159" s="83"/>
      <c r="FQC159" s="83"/>
      <c r="FQD159" s="83"/>
      <c r="FQE159" s="83"/>
      <c r="FQF159" s="83"/>
      <c r="FQG159" s="83"/>
      <c r="FQH159" s="83"/>
      <c r="FQI159" s="83"/>
      <c r="FQJ159" s="83"/>
      <c r="FQK159" s="83"/>
      <c r="FQL159" s="83"/>
      <c r="FQM159" s="83"/>
      <c r="FQN159" s="83"/>
      <c r="FQO159" s="83"/>
      <c r="FQP159" s="83"/>
      <c r="FQQ159" s="83"/>
      <c r="FQR159" s="83"/>
      <c r="FQS159" s="83"/>
      <c r="FQT159" s="83"/>
      <c r="FQU159" s="83"/>
      <c r="FQV159" s="83"/>
      <c r="FQW159" s="83"/>
      <c r="FQX159" s="83"/>
      <c r="FQY159" s="83"/>
      <c r="FQZ159" s="83"/>
      <c r="FRA159" s="83"/>
      <c r="FRB159" s="83"/>
      <c r="FRC159" s="83"/>
      <c r="FRD159" s="83"/>
      <c r="FRE159" s="83"/>
      <c r="FRF159" s="83"/>
      <c r="FRG159" s="83"/>
      <c r="FRH159" s="83"/>
      <c r="FRI159" s="83"/>
      <c r="FRJ159" s="83"/>
      <c r="FRK159" s="83"/>
      <c r="FRL159" s="83"/>
      <c r="FRM159" s="83"/>
      <c r="FRN159" s="83"/>
      <c r="FRO159" s="83"/>
      <c r="FRP159" s="83"/>
      <c r="FRQ159" s="83"/>
      <c r="FRR159" s="83"/>
      <c r="FRS159" s="83"/>
      <c r="FRT159" s="83"/>
      <c r="FRU159" s="83"/>
      <c r="FRV159" s="83"/>
      <c r="FRW159" s="83"/>
      <c r="FRX159" s="83"/>
      <c r="FRY159" s="83"/>
      <c r="FRZ159" s="83"/>
      <c r="FSA159" s="83"/>
      <c r="FSB159" s="83"/>
      <c r="FSC159" s="83"/>
      <c r="FSD159" s="83"/>
      <c r="FSE159" s="83"/>
      <c r="FSF159" s="83"/>
      <c r="FSG159" s="83"/>
      <c r="FSH159" s="83"/>
      <c r="FSI159" s="83"/>
      <c r="FSJ159" s="83"/>
      <c r="FSK159" s="83"/>
      <c r="FSL159" s="83"/>
      <c r="FSM159" s="83"/>
      <c r="FSN159" s="83"/>
      <c r="FSO159" s="83"/>
      <c r="FSP159" s="83"/>
      <c r="FSQ159" s="83"/>
      <c r="FSR159" s="83"/>
      <c r="FSS159" s="83"/>
      <c r="FST159" s="83"/>
      <c r="FSU159" s="83"/>
      <c r="FSV159" s="83"/>
      <c r="FSW159" s="83"/>
      <c r="FSX159" s="83"/>
      <c r="FSY159" s="83"/>
      <c r="FSZ159" s="83"/>
      <c r="FTA159" s="83"/>
      <c r="FTB159" s="83"/>
      <c r="FTC159" s="83"/>
      <c r="FTD159" s="83"/>
      <c r="FTE159" s="83"/>
      <c r="FTF159" s="83"/>
      <c r="FTG159" s="83"/>
      <c r="FTH159" s="83"/>
      <c r="FTI159" s="83"/>
      <c r="FTJ159" s="83"/>
      <c r="FTK159" s="83"/>
      <c r="FTL159" s="83"/>
      <c r="FTM159" s="83"/>
      <c r="FTN159" s="83"/>
      <c r="FTO159" s="83"/>
      <c r="FTP159" s="83"/>
      <c r="FTQ159" s="83"/>
      <c r="FTR159" s="83"/>
      <c r="FTS159" s="83"/>
      <c r="FTT159" s="83"/>
      <c r="FTU159" s="83"/>
      <c r="FTV159" s="83"/>
      <c r="FTW159" s="83"/>
      <c r="FTX159" s="83"/>
      <c r="FTY159" s="83"/>
      <c r="FTZ159" s="83"/>
      <c r="FUA159" s="83"/>
      <c r="FUB159" s="83"/>
      <c r="FUC159" s="83"/>
      <c r="FUD159" s="83"/>
      <c r="FUE159" s="83"/>
      <c r="FUF159" s="83"/>
      <c r="FUG159" s="83"/>
      <c r="FUH159" s="83"/>
      <c r="FUI159" s="83"/>
      <c r="FUJ159" s="83"/>
      <c r="FUK159" s="83"/>
      <c r="FUL159" s="83"/>
      <c r="FUM159" s="83"/>
      <c r="FUN159" s="83"/>
      <c r="FUO159" s="83"/>
      <c r="FUP159" s="83"/>
      <c r="FUQ159" s="83"/>
      <c r="FUR159" s="83"/>
      <c r="FUS159" s="83"/>
      <c r="FUT159" s="83"/>
      <c r="FUU159" s="83"/>
      <c r="FUV159" s="83"/>
      <c r="FUW159" s="83"/>
      <c r="FUX159" s="83"/>
      <c r="FUY159" s="83"/>
      <c r="FUZ159" s="83"/>
      <c r="FVA159" s="83"/>
      <c r="FVB159" s="83"/>
      <c r="FVC159" s="83"/>
      <c r="FVD159" s="83"/>
      <c r="FVE159" s="83"/>
      <c r="FVF159" s="83"/>
      <c r="FVG159" s="83"/>
      <c r="FVH159" s="83"/>
      <c r="FVI159" s="83"/>
      <c r="FVJ159" s="83"/>
      <c r="FVK159" s="83"/>
      <c r="FVL159" s="83"/>
      <c r="FVM159" s="83"/>
      <c r="FVN159" s="83"/>
      <c r="FVO159" s="83"/>
      <c r="FVP159" s="83"/>
      <c r="FVQ159" s="83"/>
      <c r="FVR159" s="83"/>
      <c r="FVS159" s="83"/>
      <c r="FVT159" s="83"/>
      <c r="FVU159" s="83"/>
      <c r="FVV159" s="83"/>
      <c r="FVW159" s="83"/>
      <c r="FVX159" s="83"/>
      <c r="FVY159" s="83"/>
      <c r="FVZ159" s="83"/>
      <c r="FWA159" s="83"/>
      <c r="FWB159" s="83"/>
      <c r="FWC159" s="83"/>
      <c r="FWD159" s="83"/>
      <c r="FWE159" s="83"/>
      <c r="FWF159" s="83"/>
      <c r="FWG159" s="83"/>
      <c r="FWH159" s="83"/>
      <c r="FWI159" s="83"/>
      <c r="FWJ159" s="83"/>
      <c r="FWK159" s="83"/>
      <c r="FWL159" s="83"/>
      <c r="FWM159" s="83"/>
      <c r="FWN159" s="83"/>
      <c r="FWO159" s="83"/>
      <c r="FWP159" s="83"/>
      <c r="FWQ159" s="83"/>
      <c r="FWR159" s="83"/>
      <c r="FWS159" s="83"/>
      <c r="FWT159" s="83"/>
      <c r="FWU159" s="83"/>
      <c r="FWV159" s="83"/>
      <c r="FWW159" s="83"/>
      <c r="FWX159" s="83"/>
      <c r="FWY159" s="83"/>
      <c r="FWZ159" s="83"/>
      <c r="FXA159" s="83"/>
      <c r="FXB159" s="83"/>
      <c r="FXC159" s="83"/>
      <c r="FXD159" s="83"/>
      <c r="FXE159" s="83"/>
      <c r="FXF159" s="83"/>
      <c r="FXG159" s="83"/>
      <c r="FXH159" s="83"/>
      <c r="FXI159" s="83"/>
      <c r="FXJ159" s="83"/>
      <c r="FXK159" s="83"/>
      <c r="FXL159" s="83"/>
      <c r="FXM159" s="83"/>
      <c r="FXN159" s="83"/>
      <c r="FXO159" s="83"/>
      <c r="FXP159" s="83"/>
      <c r="FXQ159" s="83"/>
      <c r="FXR159" s="83"/>
      <c r="FXS159" s="83"/>
      <c r="FXT159" s="83"/>
      <c r="FXU159" s="83"/>
      <c r="FXV159" s="83"/>
      <c r="FXW159" s="83"/>
      <c r="FXX159" s="83"/>
      <c r="FXY159" s="83"/>
      <c r="FXZ159" s="83"/>
      <c r="FYA159" s="83"/>
      <c r="FYB159" s="83"/>
      <c r="FYC159" s="83"/>
      <c r="FYD159" s="83"/>
      <c r="FYE159" s="83"/>
      <c r="FYF159" s="83"/>
      <c r="FYG159" s="83"/>
      <c r="FYH159" s="83"/>
      <c r="FYI159" s="83"/>
      <c r="FYJ159" s="83"/>
      <c r="FYK159" s="83"/>
      <c r="FYL159" s="83"/>
      <c r="FYM159" s="83"/>
      <c r="FYN159" s="83"/>
      <c r="FYO159" s="83"/>
      <c r="FYP159" s="83"/>
      <c r="FYQ159" s="83"/>
      <c r="FYR159" s="83"/>
      <c r="FYS159" s="83"/>
      <c r="FYT159" s="83"/>
      <c r="FYU159" s="83"/>
      <c r="FYV159" s="83"/>
      <c r="FYW159" s="83"/>
      <c r="FYX159" s="83"/>
      <c r="FYY159" s="83"/>
      <c r="FYZ159" s="83"/>
      <c r="FZA159" s="83"/>
      <c r="FZB159" s="83"/>
      <c r="FZC159" s="83"/>
      <c r="FZD159" s="83"/>
      <c r="FZE159" s="83"/>
      <c r="FZF159" s="83"/>
      <c r="FZG159" s="83"/>
      <c r="FZH159" s="83"/>
      <c r="FZI159" s="83"/>
      <c r="FZJ159" s="83"/>
      <c r="FZK159" s="83"/>
      <c r="FZL159" s="83"/>
      <c r="FZM159" s="83"/>
      <c r="FZN159" s="83"/>
      <c r="FZO159" s="83"/>
      <c r="FZP159" s="83"/>
      <c r="FZQ159" s="83"/>
      <c r="FZR159" s="83"/>
      <c r="FZS159" s="83"/>
      <c r="FZT159" s="83"/>
      <c r="FZU159" s="83"/>
      <c r="FZV159" s="83"/>
      <c r="FZW159" s="83"/>
      <c r="FZX159" s="83"/>
      <c r="FZY159" s="83"/>
      <c r="FZZ159" s="83"/>
      <c r="GAA159" s="83"/>
      <c r="GAB159" s="83"/>
      <c r="GAC159" s="83"/>
      <c r="GAD159" s="83"/>
      <c r="GAE159" s="83"/>
      <c r="GAF159" s="83"/>
      <c r="GAG159" s="83"/>
      <c r="GAH159" s="83"/>
      <c r="GAI159" s="83"/>
      <c r="GAJ159" s="83"/>
      <c r="GAK159" s="83"/>
      <c r="GAL159" s="83"/>
      <c r="GAM159" s="83"/>
      <c r="GAN159" s="83"/>
      <c r="GAO159" s="83"/>
      <c r="GAP159" s="83"/>
      <c r="GAQ159" s="83"/>
      <c r="GAR159" s="83"/>
      <c r="GAS159" s="83"/>
      <c r="GAT159" s="83"/>
      <c r="GAU159" s="83"/>
      <c r="GAV159" s="83"/>
      <c r="GAW159" s="83"/>
      <c r="GAX159" s="83"/>
      <c r="GAY159" s="83"/>
      <c r="GAZ159" s="83"/>
      <c r="GBA159" s="83"/>
      <c r="GBB159" s="83"/>
      <c r="GBC159" s="83"/>
      <c r="GBD159" s="83"/>
      <c r="GBE159" s="83"/>
      <c r="GBF159" s="83"/>
      <c r="GBG159" s="83"/>
      <c r="GBH159" s="83"/>
      <c r="GBI159" s="83"/>
      <c r="GBJ159" s="83"/>
      <c r="GBK159" s="83"/>
      <c r="GBL159" s="83"/>
      <c r="GBM159" s="83"/>
      <c r="GBN159" s="83"/>
      <c r="GBO159" s="83"/>
      <c r="GBP159" s="83"/>
      <c r="GBQ159" s="83"/>
      <c r="GBR159" s="83"/>
      <c r="GBS159" s="83"/>
      <c r="GBT159" s="83"/>
      <c r="GBU159" s="83"/>
      <c r="GBV159" s="83"/>
      <c r="GBW159" s="83"/>
      <c r="GBX159" s="83"/>
      <c r="GBY159" s="83"/>
      <c r="GBZ159" s="83"/>
      <c r="GCA159" s="83"/>
      <c r="GCB159" s="83"/>
      <c r="GCC159" s="83"/>
      <c r="GCD159" s="83"/>
      <c r="GCE159" s="83"/>
      <c r="GCF159" s="83"/>
      <c r="GCG159" s="83"/>
      <c r="GCH159" s="83"/>
      <c r="GCI159" s="83"/>
      <c r="GCJ159" s="83"/>
      <c r="GCK159" s="83"/>
      <c r="GCL159" s="83"/>
      <c r="GCM159" s="83"/>
      <c r="GCN159" s="83"/>
      <c r="GCO159" s="83"/>
      <c r="GCP159" s="83"/>
      <c r="GCQ159" s="83"/>
      <c r="GCR159" s="83"/>
      <c r="GCS159" s="83"/>
      <c r="GCT159" s="83"/>
      <c r="GCU159" s="83"/>
      <c r="GCV159" s="83"/>
      <c r="GCW159" s="83"/>
      <c r="GCX159" s="83"/>
      <c r="GCY159" s="83"/>
      <c r="GCZ159" s="83"/>
      <c r="GDA159" s="83"/>
      <c r="GDB159" s="83"/>
      <c r="GDC159" s="83"/>
      <c r="GDD159" s="83"/>
      <c r="GDE159" s="83"/>
      <c r="GDF159" s="83"/>
      <c r="GDG159" s="83"/>
      <c r="GDH159" s="83"/>
      <c r="GDI159" s="83"/>
      <c r="GDJ159" s="83"/>
      <c r="GDK159" s="83"/>
      <c r="GDL159" s="83"/>
      <c r="GDM159" s="83"/>
      <c r="GDN159" s="83"/>
      <c r="GDO159" s="83"/>
      <c r="GDP159" s="83"/>
      <c r="GDQ159" s="83"/>
      <c r="GDR159" s="83"/>
      <c r="GDS159" s="83"/>
      <c r="GDT159" s="83"/>
      <c r="GDU159" s="83"/>
      <c r="GDV159" s="83"/>
      <c r="GDW159" s="83"/>
      <c r="GDX159" s="83"/>
      <c r="GDY159" s="83"/>
      <c r="GDZ159" s="83"/>
      <c r="GEA159" s="83"/>
      <c r="GEB159" s="83"/>
      <c r="GEC159" s="83"/>
      <c r="GED159" s="83"/>
      <c r="GEE159" s="83"/>
      <c r="GEF159" s="83"/>
      <c r="GEG159" s="83"/>
      <c r="GEH159" s="83"/>
      <c r="GEI159" s="83"/>
      <c r="GEJ159" s="83"/>
      <c r="GEK159" s="83"/>
      <c r="GEL159" s="83"/>
      <c r="GEM159" s="83"/>
      <c r="GEN159" s="83"/>
      <c r="GEO159" s="83"/>
      <c r="GEP159" s="83"/>
      <c r="GEQ159" s="83"/>
      <c r="GER159" s="83"/>
      <c r="GES159" s="83"/>
      <c r="GET159" s="83"/>
      <c r="GEU159" s="83"/>
      <c r="GEV159" s="83"/>
      <c r="GEW159" s="83"/>
      <c r="GEX159" s="83"/>
      <c r="GEY159" s="83"/>
      <c r="GEZ159" s="83"/>
      <c r="GFA159" s="83"/>
      <c r="GFB159" s="83"/>
      <c r="GFC159" s="83"/>
      <c r="GFD159" s="83"/>
      <c r="GFE159" s="83"/>
      <c r="GFF159" s="83"/>
      <c r="GFG159" s="83"/>
      <c r="GFH159" s="83"/>
      <c r="GFI159" s="83"/>
      <c r="GFJ159" s="83"/>
      <c r="GFK159" s="83"/>
      <c r="GFL159" s="83"/>
      <c r="GFM159" s="83"/>
      <c r="GFN159" s="83"/>
      <c r="GFO159" s="83"/>
      <c r="GFP159" s="83"/>
      <c r="GFQ159" s="83"/>
      <c r="GFR159" s="83"/>
      <c r="GFS159" s="83"/>
      <c r="GFT159" s="83"/>
      <c r="GFU159" s="83"/>
      <c r="GFV159" s="83"/>
      <c r="GFW159" s="83"/>
      <c r="GFX159" s="83"/>
      <c r="GFY159" s="83"/>
      <c r="GFZ159" s="83"/>
      <c r="GGA159" s="83"/>
      <c r="GGB159" s="83"/>
      <c r="GGC159" s="83"/>
      <c r="GGD159" s="83"/>
      <c r="GGE159" s="83"/>
      <c r="GGF159" s="83"/>
      <c r="GGG159" s="83"/>
      <c r="GGH159" s="83"/>
      <c r="GGI159" s="83"/>
      <c r="GGJ159" s="83"/>
      <c r="GGK159" s="83"/>
      <c r="GGL159" s="83"/>
      <c r="GGM159" s="83"/>
      <c r="GGN159" s="83"/>
      <c r="GGO159" s="83"/>
      <c r="GGP159" s="83"/>
      <c r="GGQ159" s="83"/>
      <c r="GGR159" s="83"/>
      <c r="GGS159" s="83"/>
      <c r="GGT159" s="83"/>
      <c r="GGU159" s="83"/>
      <c r="GGV159" s="83"/>
      <c r="GGW159" s="83"/>
      <c r="GGX159" s="83"/>
      <c r="GGY159" s="83"/>
      <c r="GGZ159" s="83"/>
      <c r="GHA159" s="83"/>
      <c r="GHB159" s="83"/>
      <c r="GHC159" s="83"/>
      <c r="GHD159" s="83"/>
      <c r="GHE159" s="83"/>
      <c r="GHF159" s="83"/>
      <c r="GHG159" s="83"/>
      <c r="GHH159" s="83"/>
      <c r="GHI159" s="83"/>
      <c r="GHJ159" s="83"/>
      <c r="GHK159" s="83"/>
      <c r="GHL159" s="83"/>
      <c r="GHM159" s="83"/>
      <c r="GHN159" s="83"/>
      <c r="GHO159" s="83"/>
      <c r="GHP159" s="83"/>
      <c r="GHQ159" s="83"/>
      <c r="GHR159" s="83"/>
      <c r="GHS159" s="83"/>
      <c r="GHT159" s="83"/>
      <c r="GHU159" s="83"/>
      <c r="GHV159" s="83"/>
      <c r="GHW159" s="83"/>
      <c r="GHX159" s="83"/>
      <c r="GHY159" s="83"/>
      <c r="GHZ159" s="83"/>
      <c r="GIA159" s="83"/>
      <c r="GIB159" s="83"/>
      <c r="GIC159" s="83"/>
      <c r="GID159" s="83"/>
      <c r="GIE159" s="83"/>
      <c r="GIF159" s="83"/>
      <c r="GIG159" s="83"/>
      <c r="GIH159" s="83"/>
      <c r="GII159" s="83"/>
      <c r="GIJ159" s="83"/>
      <c r="GIK159" s="83"/>
      <c r="GIL159" s="83"/>
      <c r="GIM159" s="83"/>
      <c r="GIN159" s="83"/>
      <c r="GIO159" s="83"/>
      <c r="GIP159" s="83"/>
      <c r="GIQ159" s="83"/>
      <c r="GIR159" s="83"/>
      <c r="GIS159" s="83"/>
      <c r="GIT159" s="83"/>
      <c r="GIU159" s="83"/>
      <c r="GIV159" s="83"/>
      <c r="GIW159" s="83"/>
      <c r="GIX159" s="83"/>
      <c r="GIY159" s="83"/>
      <c r="GIZ159" s="83"/>
      <c r="GJA159" s="83"/>
      <c r="GJB159" s="83"/>
      <c r="GJC159" s="83"/>
      <c r="GJD159" s="83"/>
      <c r="GJE159" s="83"/>
      <c r="GJF159" s="83"/>
      <c r="GJG159" s="83"/>
      <c r="GJH159" s="83"/>
      <c r="GJI159" s="83"/>
      <c r="GJJ159" s="83"/>
      <c r="GJK159" s="83"/>
      <c r="GJL159" s="83"/>
      <c r="GJM159" s="83"/>
      <c r="GJN159" s="83"/>
      <c r="GJO159" s="83"/>
      <c r="GJP159" s="83"/>
      <c r="GJQ159" s="83"/>
      <c r="GJR159" s="83"/>
      <c r="GJS159" s="83"/>
      <c r="GJT159" s="83"/>
      <c r="GJU159" s="83"/>
      <c r="GJV159" s="83"/>
      <c r="GJW159" s="83"/>
      <c r="GJX159" s="83"/>
      <c r="GJY159" s="83"/>
      <c r="GJZ159" s="83"/>
      <c r="GKA159" s="83"/>
      <c r="GKB159" s="83"/>
      <c r="GKC159" s="83"/>
      <c r="GKD159" s="83"/>
      <c r="GKE159" s="83"/>
      <c r="GKF159" s="83"/>
      <c r="GKG159" s="83"/>
      <c r="GKH159" s="83"/>
      <c r="GKI159" s="83"/>
      <c r="GKJ159" s="83"/>
      <c r="GKK159" s="83"/>
      <c r="GKL159" s="83"/>
      <c r="GKM159" s="83"/>
      <c r="GKN159" s="83"/>
      <c r="GKO159" s="83"/>
      <c r="GKP159" s="83"/>
      <c r="GKQ159" s="83"/>
      <c r="GKR159" s="83"/>
      <c r="GKS159" s="83"/>
      <c r="GKT159" s="83"/>
      <c r="GKU159" s="83"/>
      <c r="GKV159" s="83"/>
      <c r="GKW159" s="83"/>
      <c r="GKX159" s="83"/>
      <c r="GKY159" s="83"/>
      <c r="GKZ159" s="83"/>
      <c r="GLA159" s="83"/>
      <c r="GLB159" s="83"/>
      <c r="GLC159" s="83"/>
      <c r="GLD159" s="83"/>
      <c r="GLE159" s="83"/>
      <c r="GLF159" s="83"/>
      <c r="GLG159" s="83"/>
      <c r="GLH159" s="83"/>
      <c r="GLI159" s="83"/>
      <c r="GLJ159" s="83"/>
      <c r="GLK159" s="83"/>
      <c r="GLL159" s="83"/>
      <c r="GLM159" s="83"/>
      <c r="GLN159" s="83"/>
      <c r="GLO159" s="83"/>
      <c r="GLP159" s="83"/>
      <c r="GLQ159" s="83"/>
      <c r="GLR159" s="83"/>
      <c r="GLS159" s="83"/>
      <c r="GLT159" s="83"/>
      <c r="GLU159" s="83"/>
      <c r="GLV159" s="83"/>
      <c r="GLW159" s="83"/>
      <c r="GLX159" s="83"/>
      <c r="GLY159" s="83"/>
      <c r="GLZ159" s="83"/>
      <c r="GMA159" s="83"/>
      <c r="GMB159" s="83"/>
      <c r="GMC159" s="83"/>
      <c r="GMD159" s="83"/>
      <c r="GME159" s="83"/>
      <c r="GMF159" s="83"/>
      <c r="GMG159" s="83"/>
      <c r="GMH159" s="83"/>
      <c r="GMI159" s="83"/>
      <c r="GMJ159" s="83"/>
      <c r="GMK159" s="83"/>
      <c r="GML159" s="83"/>
      <c r="GMM159" s="83"/>
      <c r="GMN159" s="83"/>
      <c r="GMO159" s="83"/>
      <c r="GMP159" s="83"/>
      <c r="GMQ159" s="83"/>
      <c r="GMR159" s="83"/>
      <c r="GMS159" s="83"/>
      <c r="GMT159" s="83"/>
      <c r="GMU159" s="83"/>
      <c r="GMV159" s="83"/>
      <c r="GMW159" s="83"/>
      <c r="GMX159" s="83"/>
      <c r="GMY159" s="83"/>
      <c r="GMZ159" s="83"/>
      <c r="GNA159" s="83"/>
      <c r="GNB159" s="83"/>
      <c r="GNC159" s="83"/>
      <c r="GND159" s="83"/>
      <c r="GNE159" s="83"/>
      <c r="GNF159" s="83"/>
      <c r="GNG159" s="83"/>
      <c r="GNH159" s="83"/>
      <c r="GNI159" s="83"/>
      <c r="GNJ159" s="83"/>
      <c r="GNK159" s="83"/>
      <c r="GNL159" s="83"/>
      <c r="GNM159" s="83"/>
      <c r="GNN159" s="83"/>
      <c r="GNO159" s="83"/>
      <c r="GNP159" s="83"/>
      <c r="GNQ159" s="83"/>
      <c r="GNR159" s="83"/>
      <c r="GNS159" s="83"/>
      <c r="GNT159" s="83"/>
      <c r="GNU159" s="83"/>
      <c r="GNV159" s="83"/>
      <c r="GNW159" s="83"/>
      <c r="GNX159" s="83"/>
      <c r="GNY159" s="83"/>
      <c r="GNZ159" s="83"/>
      <c r="GOA159" s="83"/>
      <c r="GOB159" s="83"/>
      <c r="GOC159" s="83"/>
      <c r="GOD159" s="83"/>
      <c r="GOE159" s="83"/>
      <c r="GOF159" s="83"/>
      <c r="GOG159" s="83"/>
      <c r="GOH159" s="83"/>
      <c r="GOI159" s="83"/>
      <c r="GOJ159" s="83"/>
      <c r="GOK159" s="83"/>
      <c r="GOL159" s="83"/>
      <c r="GOM159" s="83"/>
      <c r="GON159" s="83"/>
      <c r="GOO159" s="83"/>
      <c r="GOP159" s="83"/>
      <c r="GOQ159" s="83"/>
      <c r="GOR159" s="83"/>
      <c r="GOS159" s="83"/>
      <c r="GOT159" s="83"/>
      <c r="GOU159" s="83"/>
      <c r="GOV159" s="83"/>
      <c r="GOW159" s="83"/>
      <c r="GOX159" s="83"/>
      <c r="GOY159" s="83"/>
      <c r="GOZ159" s="83"/>
      <c r="GPA159" s="83"/>
      <c r="GPB159" s="83"/>
      <c r="GPC159" s="83"/>
      <c r="GPD159" s="83"/>
      <c r="GPE159" s="83"/>
      <c r="GPF159" s="83"/>
      <c r="GPG159" s="83"/>
      <c r="GPH159" s="83"/>
      <c r="GPI159" s="83"/>
      <c r="GPJ159" s="83"/>
      <c r="GPK159" s="83"/>
      <c r="GPL159" s="83"/>
      <c r="GPM159" s="83"/>
      <c r="GPN159" s="83"/>
      <c r="GPO159" s="83"/>
      <c r="GPP159" s="83"/>
      <c r="GPQ159" s="83"/>
      <c r="GPR159" s="83"/>
      <c r="GPS159" s="83"/>
      <c r="GPT159" s="83"/>
      <c r="GPU159" s="83"/>
      <c r="GPV159" s="83"/>
      <c r="GPW159" s="83"/>
      <c r="GPX159" s="83"/>
      <c r="GPY159" s="83"/>
      <c r="GPZ159" s="83"/>
      <c r="GQA159" s="83"/>
      <c r="GQB159" s="83"/>
      <c r="GQC159" s="83"/>
      <c r="GQD159" s="83"/>
      <c r="GQE159" s="83"/>
      <c r="GQF159" s="83"/>
      <c r="GQG159" s="83"/>
      <c r="GQH159" s="83"/>
      <c r="GQI159" s="83"/>
      <c r="GQJ159" s="83"/>
      <c r="GQK159" s="83"/>
      <c r="GQL159" s="83"/>
      <c r="GQM159" s="83"/>
      <c r="GQN159" s="83"/>
      <c r="GQO159" s="83"/>
      <c r="GQP159" s="83"/>
      <c r="GQQ159" s="83"/>
      <c r="GQR159" s="83"/>
      <c r="GQS159" s="83"/>
      <c r="GQT159" s="83"/>
      <c r="GQU159" s="83"/>
      <c r="GQV159" s="83"/>
      <c r="GQW159" s="83"/>
      <c r="GQX159" s="83"/>
      <c r="GQY159" s="83"/>
      <c r="GQZ159" s="83"/>
      <c r="GRA159" s="83"/>
      <c r="GRB159" s="83"/>
      <c r="GRC159" s="83"/>
      <c r="GRD159" s="83"/>
      <c r="GRE159" s="83"/>
      <c r="GRF159" s="83"/>
      <c r="GRG159" s="83"/>
      <c r="GRH159" s="83"/>
      <c r="GRI159" s="83"/>
      <c r="GRJ159" s="83"/>
      <c r="GRK159" s="83"/>
      <c r="GRL159" s="83"/>
      <c r="GRM159" s="83"/>
      <c r="GRN159" s="83"/>
      <c r="GRO159" s="83"/>
      <c r="GRP159" s="83"/>
      <c r="GRQ159" s="83"/>
      <c r="GRR159" s="83"/>
      <c r="GRS159" s="83"/>
      <c r="GRT159" s="83"/>
      <c r="GRU159" s="83"/>
      <c r="GRV159" s="83"/>
      <c r="GRW159" s="83"/>
      <c r="GRX159" s="83"/>
      <c r="GRY159" s="83"/>
      <c r="GRZ159" s="83"/>
      <c r="GSA159" s="83"/>
      <c r="GSB159" s="83"/>
      <c r="GSC159" s="83"/>
      <c r="GSD159" s="83"/>
      <c r="GSE159" s="83"/>
      <c r="GSF159" s="83"/>
      <c r="GSG159" s="83"/>
      <c r="GSH159" s="83"/>
      <c r="GSI159" s="83"/>
      <c r="GSJ159" s="83"/>
      <c r="GSK159" s="83"/>
      <c r="GSL159" s="83"/>
      <c r="GSM159" s="83"/>
      <c r="GSN159" s="83"/>
      <c r="GSO159" s="83"/>
      <c r="GSP159" s="83"/>
      <c r="GSQ159" s="83"/>
      <c r="GSR159" s="83"/>
      <c r="GSS159" s="83"/>
      <c r="GST159" s="83"/>
      <c r="GSU159" s="83"/>
      <c r="GSV159" s="83"/>
      <c r="GSW159" s="83"/>
      <c r="GSX159" s="83"/>
      <c r="GSY159" s="83"/>
      <c r="GSZ159" s="83"/>
      <c r="GTA159" s="83"/>
      <c r="GTB159" s="83"/>
      <c r="GTC159" s="83"/>
      <c r="GTD159" s="83"/>
      <c r="GTE159" s="83"/>
      <c r="GTF159" s="83"/>
      <c r="GTG159" s="83"/>
      <c r="GTH159" s="83"/>
      <c r="GTI159" s="83"/>
      <c r="GTJ159" s="83"/>
      <c r="GTK159" s="83"/>
      <c r="GTL159" s="83"/>
      <c r="GTM159" s="83"/>
      <c r="GTN159" s="83"/>
      <c r="GTO159" s="83"/>
      <c r="GTP159" s="83"/>
      <c r="GTQ159" s="83"/>
      <c r="GTR159" s="83"/>
      <c r="GTS159" s="83"/>
      <c r="GTT159" s="83"/>
      <c r="GTU159" s="83"/>
      <c r="GTV159" s="83"/>
      <c r="GTW159" s="83"/>
      <c r="GTX159" s="83"/>
      <c r="GTY159" s="83"/>
      <c r="GTZ159" s="83"/>
      <c r="GUA159" s="83"/>
      <c r="GUB159" s="83"/>
      <c r="GUC159" s="83"/>
      <c r="GUD159" s="83"/>
      <c r="GUE159" s="83"/>
      <c r="GUF159" s="83"/>
      <c r="GUG159" s="83"/>
      <c r="GUH159" s="83"/>
      <c r="GUI159" s="83"/>
      <c r="GUJ159" s="83"/>
      <c r="GUK159" s="83"/>
      <c r="GUL159" s="83"/>
      <c r="GUM159" s="83"/>
      <c r="GUN159" s="83"/>
      <c r="GUO159" s="83"/>
      <c r="GUP159" s="83"/>
      <c r="GUQ159" s="83"/>
      <c r="GUR159" s="83"/>
      <c r="GUS159" s="83"/>
      <c r="GUT159" s="83"/>
      <c r="GUU159" s="83"/>
      <c r="GUV159" s="83"/>
      <c r="GUW159" s="83"/>
      <c r="GUX159" s="83"/>
      <c r="GUY159" s="83"/>
      <c r="GUZ159" s="83"/>
      <c r="GVA159" s="83"/>
      <c r="GVB159" s="83"/>
      <c r="GVC159" s="83"/>
      <c r="GVD159" s="83"/>
      <c r="GVE159" s="83"/>
      <c r="GVF159" s="83"/>
      <c r="GVG159" s="83"/>
      <c r="GVH159" s="83"/>
      <c r="GVI159" s="83"/>
      <c r="GVJ159" s="83"/>
      <c r="GVK159" s="83"/>
      <c r="GVL159" s="83"/>
      <c r="GVM159" s="83"/>
      <c r="GVN159" s="83"/>
      <c r="GVO159" s="83"/>
      <c r="GVP159" s="83"/>
      <c r="GVQ159" s="83"/>
      <c r="GVR159" s="83"/>
      <c r="GVS159" s="83"/>
      <c r="GVT159" s="83"/>
      <c r="GVU159" s="83"/>
      <c r="GVV159" s="83"/>
      <c r="GVW159" s="83"/>
      <c r="GVX159" s="83"/>
      <c r="GVY159" s="83"/>
      <c r="GVZ159" s="83"/>
      <c r="GWA159" s="83"/>
      <c r="GWB159" s="83"/>
      <c r="GWC159" s="83"/>
      <c r="GWD159" s="83"/>
      <c r="GWE159" s="83"/>
      <c r="GWF159" s="83"/>
      <c r="GWG159" s="83"/>
      <c r="GWH159" s="83"/>
      <c r="GWI159" s="83"/>
      <c r="GWJ159" s="83"/>
      <c r="GWK159" s="83"/>
      <c r="GWL159" s="83"/>
      <c r="GWM159" s="83"/>
      <c r="GWN159" s="83"/>
      <c r="GWO159" s="83"/>
      <c r="GWP159" s="83"/>
      <c r="GWQ159" s="83"/>
      <c r="GWR159" s="83"/>
      <c r="GWS159" s="83"/>
      <c r="GWT159" s="83"/>
      <c r="GWU159" s="83"/>
      <c r="GWV159" s="83"/>
      <c r="GWW159" s="83"/>
      <c r="GWX159" s="83"/>
      <c r="GWY159" s="83"/>
      <c r="GWZ159" s="83"/>
      <c r="GXA159" s="83"/>
      <c r="GXB159" s="83"/>
      <c r="GXC159" s="83"/>
      <c r="GXD159" s="83"/>
      <c r="GXE159" s="83"/>
      <c r="GXF159" s="83"/>
      <c r="GXG159" s="83"/>
      <c r="GXH159" s="83"/>
      <c r="GXI159" s="83"/>
      <c r="GXJ159" s="83"/>
      <c r="GXK159" s="83"/>
      <c r="GXL159" s="83"/>
      <c r="GXM159" s="83"/>
      <c r="GXN159" s="83"/>
      <c r="GXO159" s="83"/>
      <c r="GXP159" s="83"/>
      <c r="GXQ159" s="83"/>
      <c r="GXR159" s="83"/>
      <c r="GXS159" s="83"/>
      <c r="GXT159" s="83"/>
      <c r="GXU159" s="83"/>
      <c r="GXV159" s="83"/>
      <c r="GXW159" s="83"/>
      <c r="GXX159" s="83"/>
      <c r="GXY159" s="83"/>
      <c r="GXZ159" s="83"/>
      <c r="GYA159" s="83"/>
      <c r="GYB159" s="83"/>
      <c r="GYC159" s="83"/>
      <c r="GYD159" s="83"/>
      <c r="GYE159" s="83"/>
      <c r="GYF159" s="83"/>
      <c r="GYG159" s="83"/>
      <c r="GYH159" s="83"/>
      <c r="GYI159" s="83"/>
      <c r="GYJ159" s="83"/>
      <c r="GYK159" s="83"/>
      <c r="GYL159" s="83"/>
      <c r="GYM159" s="83"/>
      <c r="GYN159" s="83"/>
      <c r="GYO159" s="83"/>
      <c r="GYP159" s="83"/>
      <c r="GYQ159" s="83"/>
      <c r="GYR159" s="83"/>
      <c r="GYS159" s="83"/>
      <c r="GYT159" s="83"/>
      <c r="GYU159" s="83"/>
      <c r="GYV159" s="83"/>
      <c r="GYW159" s="83"/>
      <c r="GYX159" s="83"/>
      <c r="GYY159" s="83"/>
      <c r="GYZ159" s="83"/>
      <c r="GZA159" s="83"/>
      <c r="GZB159" s="83"/>
      <c r="GZC159" s="83"/>
      <c r="GZD159" s="83"/>
      <c r="GZE159" s="83"/>
      <c r="GZF159" s="83"/>
      <c r="GZG159" s="83"/>
      <c r="GZH159" s="83"/>
      <c r="GZI159" s="83"/>
      <c r="GZJ159" s="83"/>
      <c r="GZK159" s="83"/>
      <c r="GZL159" s="83"/>
      <c r="GZM159" s="83"/>
      <c r="GZN159" s="83"/>
      <c r="GZO159" s="83"/>
      <c r="GZP159" s="83"/>
      <c r="GZQ159" s="83"/>
      <c r="GZR159" s="83"/>
      <c r="GZS159" s="83"/>
      <c r="GZT159" s="83"/>
      <c r="GZU159" s="83"/>
      <c r="GZV159" s="83"/>
      <c r="GZW159" s="83"/>
      <c r="GZX159" s="83"/>
      <c r="GZY159" s="83"/>
      <c r="GZZ159" s="83"/>
      <c r="HAA159" s="83"/>
      <c r="HAB159" s="83"/>
      <c r="HAC159" s="83"/>
      <c r="HAD159" s="83"/>
      <c r="HAE159" s="83"/>
      <c r="HAF159" s="83"/>
      <c r="HAG159" s="83"/>
      <c r="HAH159" s="83"/>
      <c r="HAI159" s="83"/>
      <c r="HAJ159" s="83"/>
      <c r="HAK159" s="83"/>
      <c r="HAL159" s="83"/>
      <c r="HAM159" s="83"/>
      <c r="HAN159" s="83"/>
      <c r="HAO159" s="83"/>
      <c r="HAP159" s="83"/>
      <c r="HAQ159" s="83"/>
      <c r="HAR159" s="83"/>
      <c r="HAS159" s="83"/>
      <c r="HAT159" s="83"/>
      <c r="HAU159" s="83"/>
      <c r="HAV159" s="83"/>
      <c r="HAW159" s="83"/>
      <c r="HAX159" s="83"/>
      <c r="HAY159" s="83"/>
      <c r="HAZ159" s="83"/>
      <c r="HBA159" s="83"/>
      <c r="HBB159" s="83"/>
      <c r="HBC159" s="83"/>
      <c r="HBD159" s="83"/>
      <c r="HBE159" s="83"/>
      <c r="HBF159" s="83"/>
      <c r="HBG159" s="83"/>
      <c r="HBH159" s="83"/>
      <c r="HBI159" s="83"/>
      <c r="HBJ159" s="83"/>
      <c r="HBK159" s="83"/>
      <c r="HBL159" s="83"/>
      <c r="HBM159" s="83"/>
      <c r="HBN159" s="83"/>
      <c r="HBO159" s="83"/>
      <c r="HBP159" s="83"/>
      <c r="HBQ159" s="83"/>
      <c r="HBR159" s="83"/>
      <c r="HBS159" s="83"/>
      <c r="HBT159" s="83"/>
      <c r="HBU159" s="83"/>
      <c r="HBV159" s="83"/>
      <c r="HBW159" s="83"/>
      <c r="HBX159" s="83"/>
      <c r="HBY159" s="83"/>
      <c r="HBZ159" s="83"/>
      <c r="HCA159" s="83"/>
      <c r="HCB159" s="83"/>
      <c r="HCC159" s="83"/>
      <c r="HCD159" s="83"/>
      <c r="HCE159" s="83"/>
      <c r="HCF159" s="83"/>
      <c r="HCG159" s="83"/>
      <c r="HCH159" s="83"/>
      <c r="HCI159" s="83"/>
      <c r="HCJ159" s="83"/>
      <c r="HCK159" s="83"/>
      <c r="HCL159" s="83"/>
      <c r="HCM159" s="83"/>
      <c r="HCN159" s="83"/>
      <c r="HCO159" s="83"/>
      <c r="HCP159" s="83"/>
      <c r="HCQ159" s="83"/>
      <c r="HCR159" s="83"/>
      <c r="HCS159" s="83"/>
      <c r="HCT159" s="83"/>
      <c r="HCU159" s="83"/>
      <c r="HCV159" s="83"/>
      <c r="HCW159" s="83"/>
      <c r="HCX159" s="83"/>
      <c r="HCY159" s="83"/>
      <c r="HCZ159" s="83"/>
      <c r="HDA159" s="83"/>
      <c r="HDB159" s="83"/>
      <c r="HDC159" s="83"/>
      <c r="HDD159" s="83"/>
      <c r="HDE159" s="83"/>
      <c r="HDF159" s="83"/>
      <c r="HDG159" s="83"/>
      <c r="HDH159" s="83"/>
      <c r="HDI159" s="83"/>
      <c r="HDJ159" s="83"/>
      <c r="HDK159" s="83"/>
      <c r="HDL159" s="83"/>
      <c r="HDM159" s="83"/>
      <c r="HDN159" s="83"/>
      <c r="HDO159" s="83"/>
      <c r="HDP159" s="83"/>
      <c r="HDQ159" s="83"/>
      <c r="HDR159" s="83"/>
      <c r="HDS159" s="83"/>
      <c r="HDT159" s="83"/>
      <c r="HDU159" s="83"/>
      <c r="HDV159" s="83"/>
      <c r="HDW159" s="83"/>
      <c r="HDX159" s="83"/>
      <c r="HDY159" s="83"/>
      <c r="HDZ159" s="83"/>
      <c r="HEA159" s="83"/>
      <c r="HEB159" s="83"/>
      <c r="HEC159" s="83"/>
      <c r="HED159" s="83"/>
      <c r="HEE159" s="83"/>
      <c r="HEF159" s="83"/>
      <c r="HEG159" s="83"/>
      <c r="HEH159" s="83"/>
      <c r="HEI159" s="83"/>
      <c r="HEJ159" s="83"/>
      <c r="HEK159" s="83"/>
      <c r="HEL159" s="83"/>
      <c r="HEM159" s="83"/>
      <c r="HEN159" s="83"/>
      <c r="HEO159" s="83"/>
      <c r="HEP159" s="83"/>
      <c r="HEQ159" s="83"/>
      <c r="HER159" s="83"/>
      <c r="HES159" s="83"/>
      <c r="HET159" s="83"/>
      <c r="HEU159" s="83"/>
      <c r="HEV159" s="83"/>
      <c r="HEW159" s="83"/>
      <c r="HEX159" s="83"/>
      <c r="HEY159" s="83"/>
      <c r="HEZ159" s="83"/>
      <c r="HFA159" s="83"/>
      <c r="HFB159" s="83"/>
      <c r="HFC159" s="83"/>
      <c r="HFD159" s="83"/>
      <c r="HFE159" s="83"/>
      <c r="HFF159" s="83"/>
      <c r="HFG159" s="83"/>
      <c r="HFH159" s="83"/>
      <c r="HFI159" s="83"/>
      <c r="HFJ159" s="83"/>
      <c r="HFK159" s="83"/>
      <c r="HFL159" s="83"/>
      <c r="HFM159" s="83"/>
      <c r="HFN159" s="83"/>
      <c r="HFO159" s="83"/>
      <c r="HFP159" s="83"/>
      <c r="HFQ159" s="83"/>
      <c r="HFR159" s="83"/>
      <c r="HFS159" s="83"/>
      <c r="HFT159" s="83"/>
      <c r="HFU159" s="83"/>
      <c r="HFV159" s="83"/>
      <c r="HFW159" s="83"/>
      <c r="HFX159" s="83"/>
      <c r="HFY159" s="83"/>
      <c r="HFZ159" s="83"/>
      <c r="HGA159" s="83"/>
      <c r="HGB159" s="83"/>
      <c r="HGC159" s="83"/>
      <c r="HGD159" s="83"/>
      <c r="HGE159" s="83"/>
      <c r="HGF159" s="83"/>
      <c r="HGG159" s="83"/>
      <c r="HGH159" s="83"/>
      <c r="HGI159" s="83"/>
      <c r="HGJ159" s="83"/>
      <c r="HGK159" s="83"/>
      <c r="HGL159" s="83"/>
      <c r="HGM159" s="83"/>
      <c r="HGN159" s="83"/>
      <c r="HGO159" s="83"/>
      <c r="HGP159" s="83"/>
      <c r="HGQ159" s="83"/>
      <c r="HGR159" s="83"/>
      <c r="HGS159" s="83"/>
      <c r="HGT159" s="83"/>
      <c r="HGU159" s="83"/>
      <c r="HGV159" s="83"/>
      <c r="HGW159" s="83"/>
      <c r="HGX159" s="83"/>
      <c r="HGY159" s="83"/>
      <c r="HGZ159" s="83"/>
      <c r="HHA159" s="83"/>
      <c r="HHB159" s="83"/>
      <c r="HHC159" s="83"/>
      <c r="HHD159" s="83"/>
      <c r="HHE159" s="83"/>
      <c r="HHF159" s="83"/>
      <c r="HHG159" s="83"/>
      <c r="HHH159" s="83"/>
      <c r="HHI159" s="83"/>
      <c r="HHJ159" s="83"/>
      <c r="HHK159" s="83"/>
      <c r="HHL159" s="83"/>
      <c r="HHM159" s="83"/>
      <c r="HHN159" s="83"/>
      <c r="HHO159" s="83"/>
      <c r="HHP159" s="83"/>
      <c r="HHQ159" s="83"/>
      <c r="HHR159" s="83"/>
      <c r="HHS159" s="83"/>
      <c r="HHT159" s="83"/>
      <c r="HHU159" s="83"/>
      <c r="HHV159" s="83"/>
      <c r="HHW159" s="83"/>
      <c r="HHX159" s="83"/>
      <c r="HHY159" s="83"/>
      <c r="HHZ159" s="83"/>
      <c r="HIA159" s="83"/>
      <c r="HIB159" s="83"/>
      <c r="HIC159" s="83"/>
      <c r="HID159" s="83"/>
      <c r="HIE159" s="83"/>
      <c r="HIF159" s="83"/>
      <c r="HIG159" s="83"/>
      <c r="HIH159" s="83"/>
      <c r="HII159" s="83"/>
      <c r="HIJ159" s="83"/>
      <c r="HIK159" s="83"/>
      <c r="HIL159" s="83"/>
      <c r="HIM159" s="83"/>
      <c r="HIN159" s="83"/>
      <c r="HIO159" s="83"/>
      <c r="HIP159" s="83"/>
      <c r="HIQ159" s="83"/>
      <c r="HIR159" s="83"/>
      <c r="HIS159" s="83"/>
      <c r="HIT159" s="83"/>
      <c r="HIU159" s="83"/>
      <c r="HIV159" s="83"/>
      <c r="HIW159" s="83"/>
      <c r="HIX159" s="83"/>
      <c r="HIY159" s="83"/>
      <c r="HIZ159" s="83"/>
      <c r="HJA159" s="83"/>
      <c r="HJB159" s="83"/>
      <c r="HJC159" s="83"/>
      <c r="HJD159" s="83"/>
      <c r="HJE159" s="83"/>
      <c r="HJF159" s="83"/>
      <c r="HJG159" s="83"/>
      <c r="HJH159" s="83"/>
      <c r="HJI159" s="83"/>
      <c r="HJJ159" s="83"/>
      <c r="HJK159" s="83"/>
      <c r="HJL159" s="83"/>
      <c r="HJM159" s="83"/>
      <c r="HJN159" s="83"/>
      <c r="HJO159" s="83"/>
      <c r="HJP159" s="83"/>
      <c r="HJQ159" s="83"/>
      <c r="HJR159" s="83"/>
      <c r="HJS159" s="83"/>
      <c r="HJT159" s="83"/>
      <c r="HJU159" s="83"/>
      <c r="HJV159" s="83"/>
      <c r="HJW159" s="83"/>
      <c r="HJX159" s="83"/>
      <c r="HJY159" s="83"/>
      <c r="HJZ159" s="83"/>
      <c r="HKA159" s="83"/>
      <c r="HKB159" s="83"/>
      <c r="HKC159" s="83"/>
      <c r="HKD159" s="83"/>
      <c r="HKE159" s="83"/>
      <c r="HKF159" s="83"/>
      <c r="HKG159" s="83"/>
      <c r="HKH159" s="83"/>
      <c r="HKI159" s="83"/>
      <c r="HKJ159" s="83"/>
      <c r="HKK159" s="83"/>
      <c r="HKL159" s="83"/>
      <c r="HKM159" s="83"/>
      <c r="HKN159" s="83"/>
      <c r="HKO159" s="83"/>
      <c r="HKP159" s="83"/>
      <c r="HKQ159" s="83"/>
      <c r="HKR159" s="83"/>
      <c r="HKS159" s="83"/>
      <c r="HKT159" s="83"/>
      <c r="HKU159" s="83"/>
      <c r="HKV159" s="83"/>
      <c r="HKW159" s="83"/>
      <c r="HKX159" s="83"/>
      <c r="HKY159" s="83"/>
      <c r="HKZ159" s="83"/>
      <c r="HLA159" s="83"/>
      <c r="HLB159" s="83"/>
      <c r="HLC159" s="83"/>
      <c r="HLD159" s="83"/>
      <c r="HLE159" s="83"/>
      <c r="HLF159" s="83"/>
      <c r="HLG159" s="83"/>
      <c r="HLH159" s="83"/>
      <c r="HLI159" s="83"/>
      <c r="HLJ159" s="83"/>
      <c r="HLK159" s="83"/>
      <c r="HLL159" s="83"/>
      <c r="HLM159" s="83"/>
      <c r="HLN159" s="83"/>
      <c r="HLO159" s="83"/>
      <c r="HLP159" s="83"/>
      <c r="HLQ159" s="83"/>
      <c r="HLR159" s="83"/>
      <c r="HLS159" s="83"/>
      <c r="HLT159" s="83"/>
      <c r="HLU159" s="83"/>
      <c r="HLV159" s="83"/>
      <c r="HLW159" s="83"/>
      <c r="HLX159" s="83"/>
      <c r="HLY159" s="83"/>
      <c r="HLZ159" s="83"/>
      <c r="HMA159" s="83"/>
      <c r="HMB159" s="83"/>
      <c r="HMC159" s="83"/>
      <c r="HMD159" s="83"/>
      <c r="HME159" s="83"/>
      <c r="HMF159" s="83"/>
      <c r="HMG159" s="83"/>
      <c r="HMH159" s="83"/>
      <c r="HMI159" s="83"/>
      <c r="HMJ159" s="83"/>
      <c r="HMK159" s="83"/>
      <c r="HML159" s="83"/>
      <c r="HMM159" s="83"/>
      <c r="HMN159" s="83"/>
      <c r="HMO159" s="83"/>
      <c r="HMP159" s="83"/>
      <c r="HMQ159" s="83"/>
      <c r="HMR159" s="83"/>
      <c r="HMS159" s="83"/>
      <c r="HMT159" s="83"/>
      <c r="HMU159" s="83"/>
      <c r="HMV159" s="83"/>
      <c r="HMW159" s="83"/>
      <c r="HMX159" s="83"/>
      <c r="HMY159" s="83"/>
      <c r="HMZ159" s="83"/>
      <c r="HNA159" s="83"/>
      <c r="HNB159" s="83"/>
      <c r="HNC159" s="83"/>
      <c r="HND159" s="83"/>
      <c r="HNE159" s="83"/>
      <c r="HNF159" s="83"/>
      <c r="HNG159" s="83"/>
      <c r="HNH159" s="83"/>
      <c r="HNI159" s="83"/>
      <c r="HNJ159" s="83"/>
      <c r="HNK159" s="83"/>
      <c r="HNL159" s="83"/>
      <c r="HNM159" s="83"/>
      <c r="HNN159" s="83"/>
      <c r="HNO159" s="83"/>
      <c r="HNP159" s="83"/>
      <c r="HNQ159" s="83"/>
      <c r="HNR159" s="83"/>
      <c r="HNS159" s="83"/>
      <c r="HNT159" s="83"/>
      <c r="HNU159" s="83"/>
      <c r="HNV159" s="83"/>
      <c r="HNW159" s="83"/>
      <c r="HNX159" s="83"/>
      <c r="HNY159" s="83"/>
      <c r="HNZ159" s="83"/>
      <c r="HOA159" s="83"/>
      <c r="HOB159" s="83"/>
      <c r="HOC159" s="83"/>
      <c r="HOD159" s="83"/>
      <c r="HOE159" s="83"/>
      <c r="HOF159" s="83"/>
      <c r="HOG159" s="83"/>
      <c r="HOH159" s="83"/>
      <c r="HOI159" s="83"/>
      <c r="HOJ159" s="83"/>
      <c r="HOK159" s="83"/>
      <c r="HOL159" s="83"/>
      <c r="HOM159" s="83"/>
      <c r="HON159" s="83"/>
      <c r="HOO159" s="83"/>
      <c r="HOP159" s="83"/>
      <c r="HOQ159" s="83"/>
      <c r="HOR159" s="83"/>
      <c r="HOS159" s="83"/>
      <c r="HOT159" s="83"/>
      <c r="HOU159" s="83"/>
      <c r="HOV159" s="83"/>
      <c r="HOW159" s="83"/>
      <c r="HOX159" s="83"/>
      <c r="HOY159" s="83"/>
      <c r="HOZ159" s="83"/>
      <c r="HPA159" s="83"/>
      <c r="HPB159" s="83"/>
      <c r="HPC159" s="83"/>
      <c r="HPD159" s="83"/>
      <c r="HPE159" s="83"/>
      <c r="HPF159" s="83"/>
      <c r="HPG159" s="83"/>
      <c r="HPH159" s="83"/>
      <c r="HPI159" s="83"/>
      <c r="HPJ159" s="83"/>
      <c r="HPK159" s="83"/>
      <c r="HPL159" s="83"/>
      <c r="HPM159" s="83"/>
      <c r="HPN159" s="83"/>
      <c r="HPO159" s="83"/>
      <c r="HPP159" s="83"/>
      <c r="HPQ159" s="83"/>
      <c r="HPR159" s="83"/>
      <c r="HPS159" s="83"/>
      <c r="HPT159" s="83"/>
      <c r="HPU159" s="83"/>
      <c r="HPV159" s="83"/>
      <c r="HPW159" s="83"/>
      <c r="HPX159" s="83"/>
      <c r="HPY159" s="83"/>
      <c r="HPZ159" s="83"/>
      <c r="HQA159" s="83"/>
      <c r="HQB159" s="83"/>
      <c r="HQC159" s="83"/>
      <c r="HQD159" s="83"/>
      <c r="HQE159" s="83"/>
      <c r="HQF159" s="83"/>
      <c r="HQG159" s="83"/>
      <c r="HQH159" s="83"/>
      <c r="HQI159" s="83"/>
      <c r="HQJ159" s="83"/>
      <c r="HQK159" s="83"/>
      <c r="HQL159" s="83"/>
      <c r="HQM159" s="83"/>
      <c r="HQN159" s="83"/>
      <c r="HQO159" s="83"/>
      <c r="HQP159" s="83"/>
      <c r="HQQ159" s="83"/>
      <c r="HQR159" s="83"/>
      <c r="HQS159" s="83"/>
      <c r="HQT159" s="83"/>
      <c r="HQU159" s="83"/>
      <c r="HQV159" s="83"/>
      <c r="HQW159" s="83"/>
      <c r="HQX159" s="83"/>
      <c r="HQY159" s="83"/>
      <c r="HQZ159" s="83"/>
      <c r="HRA159" s="83"/>
      <c r="HRB159" s="83"/>
      <c r="HRC159" s="83"/>
      <c r="HRD159" s="83"/>
      <c r="HRE159" s="83"/>
      <c r="HRF159" s="83"/>
      <c r="HRG159" s="83"/>
      <c r="HRH159" s="83"/>
      <c r="HRI159" s="83"/>
      <c r="HRJ159" s="83"/>
      <c r="HRK159" s="83"/>
      <c r="HRL159" s="83"/>
      <c r="HRM159" s="83"/>
      <c r="HRN159" s="83"/>
      <c r="HRO159" s="83"/>
      <c r="HRP159" s="83"/>
      <c r="HRQ159" s="83"/>
      <c r="HRR159" s="83"/>
      <c r="HRS159" s="83"/>
      <c r="HRT159" s="83"/>
      <c r="HRU159" s="83"/>
      <c r="HRV159" s="83"/>
      <c r="HRW159" s="83"/>
      <c r="HRX159" s="83"/>
      <c r="HRY159" s="83"/>
      <c r="HRZ159" s="83"/>
      <c r="HSA159" s="83"/>
      <c r="HSB159" s="83"/>
      <c r="HSC159" s="83"/>
      <c r="HSD159" s="83"/>
      <c r="HSE159" s="83"/>
      <c r="HSF159" s="83"/>
      <c r="HSG159" s="83"/>
      <c r="HSH159" s="83"/>
      <c r="HSI159" s="83"/>
      <c r="HSJ159" s="83"/>
      <c r="HSK159" s="83"/>
      <c r="HSL159" s="83"/>
      <c r="HSM159" s="83"/>
      <c r="HSN159" s="83"/>
      <c r="HSO159" s="83"/>
      <c r="HSP159" s="83"/>
      <c r="HSQ159" s="83"/>
      <c r="HSR159" s="83"/>
      <c r="HSS159" s="83"/>
      <c r="HST159" s="83"/>
      <c r="HSU159" s="83"/>
      <c r="HSV159" s="83"/>
      <c r="HSW159" s="83"/>
      <c r="HSX159" s="83"/>
      <c r="HSY159" s="83"/>
      <c r="HSZ159" s="83"/>
      <c r="HTA159" s="83"/>
      <c r="HTB159" s="83"/>
      <c r="HTC159" s="83"/>
      <c r="HTD159" s="83"/>
      <c r="HTE159" s="83"/>
      <c r="HTF159" s="83"/>
      <c r="HTG159" s="83"/>
      <c r="HTH159" s="83"/>
      <c r="HTI159" s="83"/>
      <c r="HTJ159" s="83"/>
      <c r="HTK159" s="83"/>
      <c r="HTL159" s="83"/>
      <c r="HTM159" s="83"/>
      <c r="HTN159" s="83"/>
      <c r="HTO159" s="83"/>
      <c r="HTP159" s="83"/>
      <c r="HTQ159" s="83"/>
      <c r="HTR159" s="83"/>
      <c r="HTS159" s="83"/>
      <c r="HTT159" s="83"/>
      <c r="HTU159" s="83"/>
      <c r="HTV159" s="83"/>
      <c r="HTW159" s="83"/>
      <c r="HTX159" s="83"/>
      <c r="HTY159" s="83"/>
      <c r="HTZ159" s="83"/>
      <c r="HUA159" s="83"/>
      <c r="HUB159" s="83"/>
      <c r="HUC159" s="83"/>
      <c r="HUD159" s="83"/>
      <c r="HUE159" s="83"/>
      <c r="HUF159" s="83"/>
      <c r="HUG159" s="83"/>
      <c r="HUH159" s="83"/>
      <c r="HUI159" s="83"/>
      <c r="HUJ159" s="83"/>
      <c r="HUK159" s="83"/>
      <c r="HUL159" s="83"/>
      <c r="HUM159" s="83"/>
      <c r="HUN159" s="83"/>
      <c r="HUO159" s="83"/>
      <c r="HUP159" s="83"/>
      <c r="HUQ159" s="83"/>
      <c r="HUR159" s="83"/>
      <c r="HUS159" s="83"/>
      <c r="HUT159" s="83"/>
      <c r="HUU159" s="83"/>
      <c r="HUV159" s="83"/>
      <c r="HUW159" s="83"/>
      <c r="HUX159" s="83"/>
      <c r="HUY159" s="83"/>
      <c r="HUZ159" s="83"/>
      <c r="HVA159" s="83"/>
      <c r="HVB159" s="83"/>
      <c r="HVC159" s="83"/>
      <c r="HVD159" s="83"/>
      <c r="HVE159" s="83"/>
      <c r="HVF159" s="83"/>
      <c r="HVG159" s="83"/>
      <c r="HVH159" s="83"/>
      <c r="HVI159" s="83"/>
      <c r="HVJ159" s="83"/>
      <c r="HVK159" s="83"/>
      <c r="HVL159" s="83"/>
      <c r="HVM159" s="83"/>
      <c r="HVN159" s="83"/>
      <c r="HVO159" s="83"/>
      <c r="HVP159" s="83"/>
      <c r="HVQ159" s="83"/>
      <c r="HVR159" s="83"/>
      <c r="HVS159" s="83"/>
      <c r="HVT159" s="83"/>
      <c r="HVU159" s="83"/>
      <c r="HVV159" s="83"/>
      <c r="HVW159" s="83"/>
      <c r="HVX159" s="83"/>
      <c r="HVY159" s="83"/>
      <c r="HVZ159" s="83"/>
      <c r="HWA159" s="83"/>
      <c r="HWB159" s="83"/>
      <c r="HWC159" s="83"/>
      <c r="HWD159" s="83"/>
      <c r="HWE159" s="83"/>
      <c r="HWF159" s="83"/>
      <c r="HWG159" s="83"/>
      <c r="HWH159" s="83"/>
      <c r="HWI159" s="83"/>
      <c r="HWJ159" s="83"/>
      <c r="HWK159" s="83"/>
      <c r="HWL159" s="83"/>
      <c r="HWM159" s="83"/>
      <c r="HWN159" s="83"/>
      <c r="HWO159" s="83"/>
      <c r="HWP159" s="83"/>
      <c r="HWQ159" s="83"/>
      <c r="HWR159" s="83"/>
      <c r="HWS159" s="83"/>
      <c r="HWT159" s="83"/>
      <c r="HWU159" s="83"/>
      <c r="HWV159" s="83"/>
      <c r="HWW159" s="83"/>
      <c r="HWX159" s="83"/>
      <c r="HWY159" s="83"/>
      <c r="HWZ159" s="83"/>
      <c r="HXA159" s="83"/>
      <c r="HXB159" s="83"/>
      <c r="HXC159" s="83"/>
      <c r="HXD159" s="83"/>
      <c r="HXE159" s="83"/>
      <c r="HXF159" s="83"/>
      <c r="HXG159" s="83"/>
      <c r="HXH159" s="83"/>
      <c r="HXI159" s="83"/>
      <c r="HXJ159" s="83"/>
      <c r="HXK159" s="83"/>
      <c r="HXL159" s="83"/>
      <c r="HXM159" s="83"/>
      <c r="HXN159" s="83"/>
      <c r="HXO159" s="83"/>
      <c r="HXP159" s="83"/>
      <c r="HXQ159" s="83"/>
      <c r="HXR159" s="83"/>
      <c r="HXS159" s="83"/>
      <c r="HXT159" s="83"/>
      <c r="HXU159" s="83"/>
      <c r="HXV159" s="83"/>
      <c r="HXW159" s="83"/>
      <c r="HXX159" s="83"/>
      <c r="HXY159" s="83"/>
      <c r="HXZ159" s="83"/>
      <c r="HYA159" s="83"/>
      <c r="HYB159" s="83"/>
      <c r="HYC159" s="83"/>
      <c r="HYD159" s="83"/>
      <c r="HYE159" s="83"/>
      <c r="HYF159" s="83"/>
      <c r="HYG159" s="83"/>
      <c r="HYH159" s="83"/>
      <c r="HYI159" s="83"/>
      <c r="HYJ159" s="83"/>
      <c r="HYK159" s="83"/>
      <c r="HYL159" s="83"/>
      <c r="HYM159" s="83"/>
      <c r="HYN159" s="83"/>
      <c r="HYO159" s="83"/>
      <c r="HYP159" s="83"/>
      <c r="HYQ159" s="83"/>
      <c r="HYR159" s="83"/>
      <c r="HYS159" s="83"/>
      <c r="HYT159" s="83"/>
      <c r="HYU159" s="83"/>
      <c r="HYV159" s="83"/>
      <c r="HYW159" s="83"/>
      <c r="HYX159" s="83"/>
      <c r="HYY159" s="83"/>
      <c r="HYZ159" s="83"/>
      <c r="HZA159" s="83"/>
      <c r="HZB159" s="83"/>
      <c r="HZC159" s="83"/>
      <c r="HZD159" s="83"/>
      <c r="HZE159" s="83"/>
      <c r="HZF159" s="83"/>
      <c r="HZG159" s="83"/>
      <c r="HZH159" s="83"/>
      <c r="HZI159" s="83"/>
      <c r="HZJ159" s="83"/>
      <c r="HZK159" s="83"/>
      <c r="HZL159" s="83"/>
      <c r="HZM159" s="83"/>
      <c r="HZN159" s="83"/>
      <c r="HZO159" s="83"/>
      <c r="HZP159" s="83"/>
      <c r="HZQ159" s="83"/>
      <c r="HZR159" s="83"/>
      <c r="HZS159" s="83"/>
      <c r="HZT159" s="83"/>
      <c r="HZU159" s="83"/>
      <c r="HZV159" s="83"/>
      <c r="HZW159" s="83"/>
      <c r="HZX159" s="83"/>
      <c r="HZY159" s="83"/>
      <c r="HZZ159" s="83"/>
      <c r="IAA159" s="83"/>
      <c r="IAB159" s="83"/>
      <c r="IAC159" s="83"/>
      <c r="IAD159" s="83"/>
      <c r="IAE159" s="83"/>
      <c r="IAF159" s="83"/>
      <c r="IAG159" s="83"/>
      <c r="IAH159" s="83"/>
      <c r="IAI159" s="83"/>
      <c r="IAJ159" s="83"/>
      <c r="IAK159" s="83"/>
      <c r="IAL159" s="83"/>
      <c r="IAM159" s="83"/>
      <c r="IAN159" s="83"/>
      <c r="IAO159" s="83"/>
      <c r="IAP159" s="83"/>
      <c r="IAQ159" s="83"/>
      <c r="IAR159" s="83"/>
      <c r="IAS159" s="83"/>
      <c r="IAT159" s="83"/>
      <c r="IAU159" s="83"/>
      <c r="IAV159" s="83"/>
      <c r="IAW159" s="83"/>
      <c r="IAX159" s="83"/>
      <c r="IAY159" s="83"/>
      <c r="IAZ159" s="83"/>
      <c r="IBA159" s="83"/>
      <c r="IBB159" s="83"/>
      <c r="IBC159" s="83"/>
      <c r="IBD159" s="83"/>
      <c r="IBE159" s="83"/>
      <c r="IBF159" s="83"/>
      <c r="IBG159" s="83"/>
      <c r="IBH159" s="83"/>
      <c r="IBI159" s="83"/>
      <c r="IBJ159" s="83"/>
      <c r="IBK159" s="83"/>
      <c r="IBL159" s="83"/>
      <c r="IBM159" s="83"/>
      <c r="IBN159" s="83"/>
      <c r="IBO159" s="83"/>
      <c r="IBP159" s="83"/>
      <c r="IBQ159" s="83"/>
      <c r="IBR159" s="83"/>
      <c r="IBS159" s="83"/>
      <c r="IBT159" s="83"/>
      <c r="IBU159" s="83"/>
      <c r="IBV159" s="83"/>
      <c r="IBW159" s="83"/>
      <c r="IBX159" s="83"/>
      <c r="IBY159" s="83"/>
      <c r="IBZ159" s="83"/>
      <c r="ICA159" s="83"/>
      <c r="ICB159" s="83"/>
      <c r="ICC159" s="83"/>
      <c r="ICD159" s="83"/>
      <c r="ICE159" s="83"/>
      <c r="ICF159" s="83"/>
      <c r="ICG159" s="83"/>
      <c r="ICH159" s="83"/>
      <c r="ICI159" s="83"/>
      <c r="ICJ159" s="83"/>
      <c r="ICK159" s="83"/>
      <c r="ICL159" s="83"/>
      <c r="ICM159" s="83"/>
      <c r="ICN159" s="83"/>
      <c r="ICO159" s="83"/>
      <c r="ICP159" s="83"/>
      <c r="ICQ159" s="83"/>
      <c r="ICR159" s="83"/>
      <c r="ICS159" s="83"/>
      <c r="ICT159" s="83"/>
      <c r="ICU159" s="83"/>
      <c r="ICV159" s="83"/>
      <c r="ICW159" s="83"/>
      <c r="ICX159" s="83"/>
      <c r="ICY159" s="83"/>
      <c r="ICZ159" s="83"/>
      <c r="IDA159" s="83"/>
      <c r="IDB159" s="83"/>
      <c r="IDC159" s="83"/>
      <c r="IDD159" s="83"/>
      <c r="IDE159" s="83"/>
      <c r="IDF159" s="83"/>
      <c r="IDG159" s="83"/>
      <c r="IDH159" s="83"/>
      <c r="IDI159" s="83"/>
      <c r="IDJ159" s="83"/>
      <c r="IDK159" s="83"/>
      <c r="IDL159" s="83"/>
      <c r="IDM159" s="83"/>
      <c r="IDN159" s="83"/>
      <c r="IDO159" s="83"/>
      <c r="IDP159" s="83"/>
      <c r="IDQ159" s="83"/>
      <c r="IDR159" s="83"/>
      <c r="IDS159" s="83"/>
      <c r="IDT159" s="83"/>
      <c r="IDU159" s="83"/>
      <c r="IDV159" s="83"/>
      <c r="IDW159" s="83"/>
      <c r="IDX159" s="83"/>
      <c r="IDY159" s="83"/>
      <c r="IDZ159" s="83"/>
      <c r="IEA159" s="83"/>
      <c r="IEB159" s="83"/>
      <c r="IEC159" s="83"/>
      <c r="IED159" s="83"/>
      <c r="IEE159" s="83"/>
      <c r="IEF159" s="83"/>
      <c r="IEG159" s="83"/>
      <c r="IEH159" s="83"/>
      <c r="IEI159" s="83"/>
      <c r="IEJ159" s="83"/>
      <c r="IEK159" s="83"/>
      <c r="IEL159" s="83"/>
      <c r="IEM159" s="83"/>
      <c r="IEN159" s="83"/>
      <c r="IEO159" s="83"/>
      <c r="IEP159" s="83"/>
      <c r="IEQ159" s="83"/>
      <c r="IER159" s="83"/>
      <c r="IES159" s="83"/>
      <c r="IET159" s="83"/>
      <c r="IEU159" s="83"/>
      <c r="IEV159" s="83"/>
      <c r="IEW159" s="83"/>
      <c r="IEX159" s="83"/>
      <c r="IEY159" s="83"/>
      <c r="IEZ159" s="83"/>
      <c r="IFA159" s="83"/>
      <c r="IFB159" s="83"/>
      <c r="IFC159" s="83"/>
      <c r="IFD159" s="83"/>
      <c r="IFE159" s="83"/>
      <c r="IFF159" s="83"/>
      <c r="IFG159" s="83"/>
      <c r="IFH159" s="83"/>
      <c r="IFI159" s="83"/>
      <c r="IFJ159" s="83"/>
      <c r="IFK159" s="83"/>
      <c r="IFL159" s="83"/>
      <c r="IFM159" s="83"/>
      <c r="IFN159" s="83"/>
      <c r="IFO159" s="83"/>
      <c r="IFP159" s="83"/>
      <c r="IFQ159" s="83"/>
      <c r="IFR159" s="83"/>
      <c r="IFS159" s="83"/>
      <c r="IFT159" s="83"/>
      <c r="IFU159" s="83"/>
      <c r="IFV159" s="83"/>
      <c r="IFW159" s="83"/>
      <c r="IFX159" s="83"/>
      <c r="IFY159" s="83"/>
      <c r="IFZ159" s="83"/>
      <c r="IGA159" s="83"/>
      <c r="IGB159" s="83"/>
      <c r="IGC159" s="83"/>
      <c r="IGD159" s="83"/>
      <c r="IGE159" s="83"/>
      <c r="IGF159" s="83"/>
      <c r="IGG159" s="83"/>
      <c r="IGH159" s="83"/>
      <c r="IGI159" s="83"/>
      <c r="IGJ159" s="83"/>
      <c r="IGK159" s="83"/>
      <c r="IGL159" s="83"/>
      <c r="IGM159" s="83"/>
      <c r="IGN159" s="83"/>
      <c r="IGO159" s="83"/>
      <c r="IGP159" s="83"/>
      <c r="IGQ159" s="83"/>
      <c r="IGR159" s="83"/>
      <c r="IGS159" s="83"/>
      <c r="IGT159" s="83"/>
      <c r="IGU159" s="83"/>
      <c r="IGV159" s="83"/>
      <c r="IGW159" s="83"/>
      <c r="IGX159" s="83"/>
      <c r="IGY159" s="83"/>
      <c r="IGZ159" s="83"/>
      <c r="IHA159" s="83"/>
      <c r="IHB159" s="83"/>
      <c r="IHC159" s="83"/>
      <c r="IHD159" s="83"/>
      <c r="IHE159" s="83"/>
      <c r="IHF159" s="83"/>
      <c r="IHG159" s="83"/>
      <c r="IHH159" s="83"/>
      <c r="IHI159" s="83"/>
      <c r="IHJ159" s="83"/>
      <c r="IHK159" s="83"/>
      <c r="IHL159" s="83"/>
      <c r="IHM159" s="83"/>
      <c r="IHN159" s="83"/>
      <c r="IHO159" s="83"/>
      <c r="IHP159" s="83"/>
      <c r="IHQ159" s="83"/>
      <c r="IHR159" s="83"/>
      <c r="IHS159" s="83"/>
      <c r="IHT159" s="83"/>
      <c r="IHU159" s="83"/>
      <c r="IHV159" s="83"/>
      <c r="IHW159" s="83"/>
      <c r="IHX159" s="83"/>
      <c r="IHY159" s="83"/>
      <c r="IHZ159" s="83"/>
      <c r="IIA159" s="83"/>
      <c r="IIB159" s="83"/>
      <c r="IIC159" s="83"/>
      <c r="IID159" s="83"/>
      <c r="IIE159" s="83"/>
      <c r="IIF159" s="83"/>
      <c r="IIG159" s="83"/>
      <c r="IIH159" s="83"/>
      <c r="III159" s="83"/>
      <c r="IIJ159" s="83"/>
      <c r="IIK159" s="83"/>
      <c r="IIL159" s="83"/>
      <c r="IIM159" s="83"/>
      <c r="IIN159" s="83"/>
      <c r="IIO159" s="83"/>
      <c r="IIP159" s="83"/>
      <c r="IIQ159" s="83"/>
      <c r="IIR159" s="83"/>
      <c r="IIS159" s="83"/>
      <c r="IIT159" s="83"/>
      <c r="IIU159" s="83"/>
      <c r="IIV159" s="83"/>
      <c r="IIW159" s="83"/>
      <c r="IIX159" s="83"/>
      <c r="IIY159" s="83"/>
      <c r="IIZ159" s="83"/>
      <c r="IJA159" s="83"/>
      <c r="IJB159" s="83"/>
      <c r="IJC159" s="83"/>
      <c r="IJD159" s="83"/>
      <c r="IJE159" s="83"/>
      <c r="IJF159" s="83"/>
      <c r="IJG159" s="83"/>
      <c r="IJH159" s="83"/>
      <c r="IJI159" s="83"/>
      <c r="IJJ159" s="83"/>
      <c r="IJK159" s="83"/>
      <c r="IJL159" s="83"/>
      <c r="IJM159" s="83"/>
      <c r="IJN159" s="83"/>
      <c r="IJO159" s="83"/>
      <c r="IJP159" s="83"/>
      <c r="IJQ159" s="83"/>
      <c r="IJR159" s="83"/>
      <c r="IJS159" s="83"/>
      <c r="IJT159" s="83"/>
      <c r="IJU159" s="83"/>
      <c r="IJV159" s="83"/>
      <c r="IJW159" s="83"/>
      <c r="IJX159" s="83"/>
      <c r="IJY159" s="83"/>
      <c r="IJZ159" s="83"/>
      <c r="IKA159" s="83"/>
      <c r="IKB159" s="83"/>
      <c r="IKC159" s="83"/>
      <c r="IKD159" s="83"/>
      <c r="IKE159" s="83"/>
      <c r="IKF159" s="83"/>
      <c r="IKG159" s="83"/>
      <c r="IKH159" s="83"/>
      <c r="IKI159" s="83"/>
      <c r="IKJ159" s="83"/>
      <c r="IKK159" s="83"/>
      <c r="IKL159" s="83"/>
      <c r="IKM159" s="83"/>
      <c r="IKN159" s="83"/>
      <c r="IKO159" s="83"/>
      <c r="IKP159" s="83"/>
      <c r="IKQ159" s="83"/>
      <c r="IKR159" s="83"/>
      <c r="IKS159" s="83"/>
      <c r="IKT159" s="83"/>
      <c r="IKU159" s="83"/>
      <c r="IKV159" s="83"/>
      <c r="IKW159" s="83"/>
      <c r="IKX159" s="83"/>
      <c r="IKY159" s="83"/>
      <c r="IKZ159" s="83"/>
      <c r="ILA159" s="83"/>
      <c r="ILB159" s="83"/>
      <c r="ILC159" s="83"/>
      <c r="ILD159" s="83"/>
      <c r="ILE159" s="83"/>
      <c r="ILF159" s="83"/>
      <c r="ILG159" s="83"/>
      <c r="ILH159" s="83"/>
      <c r="ILI159" s="83"/>
      <c r="ILJ159" s="83"/>
      <c r="ILK159" s="83"/>
      <c r="ILL159" s="83"/>
      <c r="ILM159" s="83"/>
      <c r="ILN159" s="83"/>
      <c r="ILO159" s="83"/>
      <c r="ILP159" s="83"/>
      <c r="ILQ159" s="83"/>
      <c r="ILR159" s="83"/>
      <c r="ILS159" s="83"/>
      <c r="ILT159" s="83"/>
      <c r="ILU159" s="83"/>
      <c r="ILV159" s="83"/>
      <c r="ILW159" s="83"/>
      <c r="ILX159" s="83"/>
      <c r="ILY159" s="83"/>
      <c r="ILZ159" s="83"/>
      <c r="IMA159" s="83"/>
      <c r="IMB159" s="83"/>
      <c r="IMC159" s="83"/>
      <c r="IMD159" s="83"/>
      <c r="IME159" s="83"/>
      <c r="IMF159" s="83"/>
      <c r="IMG159" s="83"/>
      <c r="IMH159" s="83"/>
      <c r="IMI159" s="83"/>
      <c r="IMJ159" s="83"/>
      <c r="IMK159" s="83"/>
      <c r="IML159" s="83"/>
      <c r="IMM159" s="83"/>
      <c r="IMN159" s="83"/>
      <c r="IMO159" s="83"/>
      <c r="IMP159" s="83"/>
      <c r="IMQ159" s="83"/>
      <c r="IMR159" s="83"/>
      <c r="IMS159" s="83"/>
      <c r="IMT159" s="83"/>
      <c r="IMU159" s="83"/>
      <c r="IMV159" s="83"/>
      <c r="IMW159" s="83"/>
      <c r="IMX159" s="83"/>
      <c r="IMY159" s="83"/>
      <c r="IMZ159" s="83"/>
      <c r="INA159" s="83"/>
      <c r="INB159" s="83"/>
      <c r="INC159" s="83"/>
      <c r="IND159" s="83"/>
      <c r="INE159" s="83"/>
      <c r="INF159" s="83"/>
      <c r="ING159" s="83"/>
      <c r="INH159" s="83"/>
      <c r="INI159" s="83"/>
      <c r="INJ159" s="83"/>
      <c r="INK159" s="83"/>
      <c r="INL159" s="83"/>
      <c r="INM159" s="83"/>
      <c r="INN159" s="83"/>
      <c r="INO159" s="83"/>
      <c r="INP159" s="83"/>
      <c r="INQ159" s="83"/>
      <c r="INR159" s="83"/>
      <c r="INS159" s="83"/>
      <c r="INT159" s="83"/>
      <c r="INU159" s="83"/>
      <c r="INV159" s="83"/>
      <c r="INW159" s="83"/>
      <c r="INX159" s="83"/>
      <c r="INY159" s="83"/>
      <c r="INZ159" s="83"/>
      <c r="IOA159" s="83"/>
      <c r="IOB159" s="83"/>
      <c r="IOC159" s="83"/>
      <c r="IOD159" s="83"/>
      <c r="IOE159" s="83"/>
      <c r="IOF159" s="83"/>
      <c r="IOG159" s="83"/>
      <c r="IOH159" s="83"/>
      <c r="IOI159" s="83"/>
      <c r="IOJ159" s="83"/>
      <c r="IOK159" s="83"/>
      <c r="IOL159" s="83"/>
      <c r="IOM159" s="83"/>
      <c r="ION159" s="83"/>
      <c r="IOO159" s="83"/>
      <c r="IOP159" s="83"/>
      <c r="IOQ159" s="83"/>
      <c r="IOR159" s="83"/>
      <c r="IOS159" s="83"/>
      <c r="IOT159" s="83"/>
      <c r="IOU159" s="83"/>
      <c r="IOV159" s="83"/>
      <c r="IOW159" s="83"/>
      <c r="IOX159" s="83"/>
      <c r="IOY159" s="83"/>
      <c r="IOZ159" s="83"/>
      <c r="IPA159" s="83"/>
      <c r="IPB159" s="83"/>
      <c r="IPC159" s="83"/>
      <c r="IPD159" s="83"/>
      <c r="IPE159" s="83"/>
      <c r="IPF159" s="83"/>
      <c r="IPG159" s="83"/>
      <c r="IPH159" s="83"/>
      <c r="IPI159" s="83"/>
      <c r="IPJ159" s="83"/>
      <c r="IPK159" s="83"/>
      <c r="IPL159" s="83"/>
      <c r="IPM159" s="83"/>
      <c r="IPN159" s="83"/>
      <c r="IPO159" s="83"/>
      <c r="IPP159" s="83"/>
      <c r="IPQ159" s="83"/>
      <c r="IPR159" s="83"/>
      <c r="IPS159" s="83"/>
      <c r="IPT159" s="83"/>
      <c r="IPU159" s="83"/>
      <c r="IPV159" s="83"/>
      <c r="IPW159" s="83"/>
      <c r="IPX159" s="83"/>
      <c r="IPY159" s="83"/>
      <c r="IPZ159" s="83"/>
      <c r="IQA159" s="83"/>
      <c r="IQB159" s="83"/>
      <c r="IQC159" s="83"/>
      <c r="IQD159" s="83"/>
      <c r="IQE159" s="83"/>
      <c r="IQF159" s="83"/>
      <c r="IQG159" s="83"/>
      <c r="IQH159" s="83"/>
      <c r="IQI159" s="83"/>
      <c r="IQJ159" s="83"/>
      <c r="IQK159" s="83"/>
      <c r="IQL159" s="83"/>
      <c r="IQM159" s="83"/>
      <c r="IQN159" s="83"/>
      <c r="IQO159" s="83"/>
      <c r="IQP159" s="83"/>
      <c r="IQQ159" s="83"/>
      <c r="IQR159" s="83"/>
      <c r="IQS159" s="83"/>
      <c r="IQT159" s="83"/>
      <c r="IQU159" s="83"/>
      <c r="IQV159" s="83"/>
      <c r="IQW159" s="83"/>
      <c r="IQX159" s="83"/>
      <c r="IQY159" s="83"/>
      <c r="IQZ159" s="83"/>
      <c r="IRA159" s="83"/>
      <c r="IRB159" s="83"/>
      <c r="IRC159" s="83"/>
      <c r="IRD159" s="83"/>
      <c r="IRE159" s="83"/>
      <c r="IRF159" s="83"/>
      <c r="IRG159" s="83"/>
      <c r="IRH159" s="83"/>
      <c r="IRI159" s="83"/>
      <c r="IRJ159" s="83"/>
      <c r="IRK159" s="83"/>
      <c r="IRL159" s="83"/>
      <c r="IRM159" s="83"/>
      <c r="IRN159" s="83"/>
      <c r="IRO159" s="83"/>
      <c r="IRP159" s="83"/>
      <c r="IRQ159" s="83"/>
      <c r="IRR159" s="83"/>
      <c r="IRS159" s="83"/>
      <c r="IRT159" s="83"/>
      <c r="IRU159" s="83"/>
      <c r="IRV159" s="83"/>
      <c r="IRW159" s="83"/>
      <c r="IRX159" s="83"/>
      <c r="IRY159" s="83"/>
      <c r="IRZ159" s="83"/>
      <c r="ISA159" s="83"/>
      <c r="ISB159" s="83"/>
      <c r="ISC159" s="83"/>
      <c r="ISD159" s="83"/>
      <c r="ISE159" s="83"/>
      <c r="ISF159" s="83"/>
      <c r="ISG159" s="83"/>
      <c r="ISH159" s="83"/>
      <c r="ISI159" s="83"/>
      <c r="ISJ159" s="83"/>
      <c r="ISK159" s="83"/>
      <c r="ISL159" s="83"/>
      <c r="ISM159" s="83"/>
      <c r="ISN159" s="83"/>
      <c r="ISO159" s="83"/>
      <c r="ISP159" s="83"/>
      <c r="ISQ159" s="83"/>
      <c r="ISR159" s="83"/>
      <c r="ISS159" s="83"/>
      <c r="IST159" s="83"/>
      <c r="ISU159" s="83"/>
      <c r="ISV159" s="83"/>
      <c r="ISW159" s="83"/>
      <c r="ISX159" s="83"/>
      <c r="ISY159" s="83"/>
      <c r="ISZ159" s="83"/>
      <c r="ITA159" s="83"/>
      <c r="ITB159" s="83"/>
      <c r="ITC159" s="83"/>
      <c r="ITD159" s="83"/>
      <c r="ITE159" s="83"/>
      <c r="ITF159" s="83"/>
      <c r="ITG159" s="83"/>
      <c r="ITH159" s="83"/>
      <c r="ITI159" s="83"/>
      <c r="ITJ159" s="83"/>
      <c r="ITK159" s="83"/>
      <c r="ITL159" s="83"/>
      <c r="ITM159" s="83"/>
      <c r="ITN159" s="83"/>
      <c r="ITO159" s="83"/>
      <c r="ITP159" s="83"/>
      <c r="ITQ159" s="83"/>
      <c r="ITR159" s="83"/>
      <c r="ITS159" s="83"/>
      <c r="ITT159" s="83"/>
      <c r="ITU159" s="83"/>
      <c r="ITV159" s="83"/>
      <c r="ITW159" s="83"/>
      <c r="ITX159" s="83"/>
      <c r="ITY159" s="83"/>
      <c r="ITZ159" s="83"/>
      <c r="IUA159" s="83"/>
      <c r="IUB159" s="83"/>
      <c r="IUC159" s="83"/>
      <c r="IUD159" s="83"/>
      <c r="IUE159" s="83"/>
      <c r="IUF159" s="83"/>
      <c r="IUG159" s="83"/>
      <c r="IUH159" s="83"/>
      <c r="IUI159" s="83"/>
      <c r="IUJ159" s="83"/>
      <c r="IUK159" s="83"/>
      <c r="IUL159" s="83"/>
      <c r="IUM159" s="83"/>
      <c r="IUN159" s="83"/>
      <c r="IUO159" s="83"/>
      <c r="IUP159" s="83"/>
      <c r="IUQ159" s="83"/>
      <c r="IUR159" s="83"/>
      <c r="IUS159" s="83"/>
      <c r="IUT159" s="83"/>
      <c r="IUU159" s="83"/>
      <c r="IUV159" s="83"/>
      <c r="IUW159" s="83"/>
      <c r="IUX159" s="83"/>
      <c r="IUY159" s="83"/>
      <c r="IUZ159" s="83"/>
      <c r="IVA159" s="83"/>
      <c r="IVB159" s="83"/>
      <c r="IVC159" s="83"/>
      <c r="IVD159" s="83"/>
      <c r="IVE159" s="83"/>
      <c r="IVF159" s="83"/>
      <c r="IVG159" s="83"/>
      <c r="IVH159" s="83"/>
      <c r="IVI159" s="83"/>
      <c r="IVJ159" s="83"/>
      <c r="IVK159" s="83"/>
      <c r="IVL159" s="83"/>
      <c r="IVM159" s="83"/>
      <c r="IVN159" s="83"/>
      <c r="IVO159" s="83"/>
      <c r="IVP159" s="83"/>
      <c r="IVQ159" s="83"/>
      <c r="IVR159" s="83"/>
      <c r="IVS159" s="83"/>
      <c r="IVT159" s="83"/>
      <c r="IVU159" s="83"/>
      <c r="IVV159" s="83"/>
      <c r="IVW159" s="83"/>
      <c r="IVX159" s="83"/>
      <c r="IVY159" s="83"/>
      <c r="IVZ159" s="83"/>
      <c r="IWA159" s="83"/>
      <c r="IWB159" s="83"/>
      <c r="IWC159" s="83"/>
      <c r="IWD159" s="83"/>
      <c r="IWE159" s="83"/>
      <c r="IWF159" s="83"/>
      <c r="IWG159" s="83"/>
      <c r="IWH159" s="83"/>
      <c r="IWI159" s="83"/>
      <c r="IWJ159" s="83"/>
      <c r="IWK159" s="83"/>
      <c r="IWL159" s="83"/>
      <c r="IWM159" s="83"/>
      <c r="IWN159" s="83"/>
      <c r="IWO159" s="83"/>
      <c r="IWP159" s="83"/>
      <c r="IWQ159" s="83"/>
      <c r="IWR159" s="83"/>
      <c r="IWS159" s="83"/>
      <c r="IWT159" s="83"/>
      <c r="IWU159" s="83"/>
      <c r="IWV159" s="83"/>
      <c r="IWW159" s="83"/>
      <c r="IWX159" s="83"/>
      <c r="IWY159" s="83"/>
      <c r="IWZ159" s="83"/>
      <c r="IXA159" s="83"/>
      <c r="IXB159" s="83"/>
      <c r="IXC159" s="83"/>
      <c r="IXD159" s="83"/>
      <c r="IXE159" s="83"/>
      <c r="IXF159" s="83"/>
      <c r="IXG159" s="83"/>
      <c r="IXH159" s="83"/>
      <c r="IXI159" s="83"/>
      <c r="IXJ159" s="83"/>
      <c r="IXK159" s="83"/>
      <c r="IXL159" s="83"/>
      <c r="IXM159" s="83"/>
      <c r="IXN159" s="83"/>
      <c r="IXO159" s="83"/>
      <c r="IXP159" s="83"/>
      <c r="IXQ159" s="83"/>
      <c r="IXR159" s="83"/>
      <c r="IXS159" s="83"/>
      <c r="IXT159" s="83"/>
      <c r="IXU159" s="83"/>
      <c r="IXV159" s="83"/>
      <c r="IXW159" s="83"/>
      <c r="IXX159" s="83"/>
      <c r="IXY159" s="83"/>
      <c r="IXZ159" s="83"/>
      <c r="IYA159" s="83"/>
      <c r="IYB159" s="83"/>
      <c r="IYC159" s="83"/>
      <c r="IYD159" s="83"/>
      <c r="IYE159" s="83"/>
      <c r="IYF159" s="83"/>
      <c r="IYG159" s="83"/>
      <c r="IYH159" s="83"/>
      <c r="IYI159" s="83"/>
      <c r="IYJ159" s="83"/>
      <c r="IYK159" s="83"/>
      <c r="IYL159" s="83"/>
      <c r="IYM159" s="83"/>
      <c r="IYN159" s="83"/>
      <c r="IYO159" s="83"/>
      <c r="IYP159" s="83"/>
      <c r="IYQ159" s="83"/>
      <c r="IYR159" s="83"/>
      <c r="IYS159" s="83"/>
      <c r="IYT159" s="83"/>
      <c r="IYU159" s="83"/>
      <c r="IYV159" s="83"/>
      <c r="IYW159" s="83"/>
      <c r="IYX159" s="83"/>
      <c r="IYY159" s="83"/>
      <c r="IYZ159" s="83"/>
      <c r="IZA159" s="83"/>
      <c r="IZB159" s="83"/>
      <c r="IZC159" s="83"/>
      <c r="IZD159" s="83"/>
      <c r="IZE159" s="83"/>
      <c r="IZF159" s="83"/>
      <c r="IZG159" s="83"/>
      <c r="IZH159" s="83"/>
      <c r="IZI159" s="83"/>
      <c r="IZJ159" s="83"/>
      <c r="IZK159" s="83"/>
      <c r="IZL159" s="83"/>
      <c r="IZM159" s="83"/>
      <c r="IZN159" s="83"/>
      <c r="IZO159" s="83"/>
      <c r="IZP159" s="83"/>
      <c r="IZQ159" s="83"/>
      <c r="IZR159" s="83"/>
      <c r="IZS159" s="83"/>
      <c r="IZT159" s="83"/>
      <c r="IZU159" s="83"/>
      <c r="IZV159" s="83"/>
      <c r="IZW159" s="83"/>
      <c r="IZX159" s="83"/>
      <c r="IZY159" s="83"/>
      <c r="IZZ159" s="83"/>
      <c r="JAA159" s="83"/>
      <c r="JAB159" s="83"/>
      <c r="JAC159" s="83"/>
      <c r="JAD159" s="83"/>
      <c r="JAE159" s="83"/>
      <c r="JAF159" s="83"/>
      <c r="JAG159" s="83"/>
      <c r="JAH159" s="83"/>
      <c r="JAI159" s="83"/>
      <c r="JAJ159" s="83"/>
      <c r="JAK159" s="83"/>
      <c r="JAL159" s="83"/>
      <c r="JAM159" s="83"/>
      <c r="JAN159" s="83"/>
      <c r="JAO159" s="83"/>
      <c r="JAP159" s="83"/>
      <c r="JAQ159" s="83"/>
      <c r="JAR159" s="83"/>
      <c r="JAS159" s="83"/>
      <c r="JAT159" s="83"/>
      <c r="JAU159" s="83"/>
      <c r="JAV159" s="83"/>
      <c r="JAW159" s="83"/>
      <c r="JAX159" s="83"/>
      <c r="JAY159" s="83"/>
      <c r="JAZ159" s="83"/>
      <c r="JBA159" s="83"/>
      <c r="JBB159" s="83"/>
      <c r="JBC159" s="83"/>
      <c r="JBD159" s="83"/>
      <c r="JBE159" s="83"/>
      <c r="JBF159" s="83"/>
      <c r="JBG159" s="83"/>
      <c r="JBH159" s="83"/>
      <c r="JBI159" s="83"/>
      <c r="JBJ159" s="83"/>
      <c r="JBK159" s="83"/>
      <c r="JBL159" s="83"/>
      <c r="JBM159" s="83"/>
      <c r="JBN159" s="83"/>
      <c r="JBO159" s="83"/>
      <c r="JBP159" s="83"/>
      <c r="JBQ159" s="83"/>
      <c r="JBR159" s="83"/>
      <c r="JBS159" s="83"/>
      <c r="JBT159" s="83"/>
      <c r="JBU159" s="83"/>
      <c r="JBV159" s="83"/>
      <c r="JBW159" s="83"/>
      <c r="JBX159" s="83"/>
      <c r="JBY159" s="83"/>
      <c r="JBZ159" s="83"/>
      <c r="JCA159" s="83"/>
      <c r="JCB159" s="83"/>
      <c r="JCC159" s="83"/>
      <c r="JCD159" s="83"/>
      <c r="JCE159" s="83"/>
      <c r="JCF159" s="83"/>
      <c r="JCG159" s="83"/>
      <c r="JCH159" s="83"/>
      <c r="JCI159" s="83"/>
      <c r="JCJ159" s="83"/>
      <c r="JCK159" s="83"/>
      <c r="JCL159" s="83"/>
      <c r="JCM159" s="83"/>
      <c r="JCN159" s="83"/>
      <c r="JCO159" s="83"/>
      <c r="JCP159" s="83"/>
      <c r="JCQ159" s="83"/>
      <c r="JCR159" s="83"/>
      <c r="JCS159" s="83"/>
      <c r="JCT159" s="83"/>
      <c r="JCU159" s="83"/>
      <c r="JCV159" s="83"/>
      <c r="JCW159" s="83"/>
      <c r="JCX159" s="83"/>
      <c r="JCY159" s="83"/>
      <c r="JCZ159" s="83"/>
      <c r="JDA159" s="83"/>
      <c r="JDB159" s="83"/>
      <c r="JDC159" s="83"/>
      <c r="JDD159" s="83"/>
      <c r="JDE159" s="83"/>
      <c r="JDF159" s="83"/>
      <c r="JDG159" s="83"/>
      <c r="JDH159" s="83"/>
      <c r="JDI159" s="83"/>
      <c r="JDJ159" s="83"/>
      <c r="JDK159" s="83"/>
      <c r="JDL159" s="83"/>
      <c r="JDM159" s="83"/>
      <c r="JDN159" s="83"/>
      <c r="JDO159" s="83"/>
      <c r="JDP159" s="83"/>
      <c r="JDQ159" s="83"/>
      <c r="JDR159" s="83"/>
      <c r="JDS159" s="83"/>
      <c r="JDT159" s="83"/>
      <c r="JDU159" s="83"/>
      <c r="JDV159" s="83"/>
      <c r="JDW159" s="83"/>
      <c r="JDX159" s="83"/>
      <c r="JDY159" s="83"/>
      <c r="JDZ159" s="83"/>
      <c r="JEA159" s="83"/>
      <c r="JEB159" s="83"/>
      <c r="JEC159" s="83"/>
      <c r="JED159" s="83"/>
      <c r="JEE159" s="83"/>
      <c r="JEF159" s="83"/>
      <c r="JEG159" s="83"/>
      <c r="JEH159" s="83"/>
      <c r="JEI159" s="83"/>
      <c r="JEJ159" s="83"/>
      <c r="JEK159" s="83"/>
      <c r="JEL159" s="83"/>
      <c r="JEM159" s="83"/>
      <c r="JEN159" s="83"/>
      <c r="JEO159" s="83"/>
      <c r="JEP159" s="83"/>
      <c r="JEQ159" s="83"/>
      <c r="JER159" s="83"/>
      <c r="JES159" s="83"/>
      <c r="JET159" s="83"/>
      <c r="JEU159" s="83"/>
      <c r="JEV159" s="83"/>
      <c r="JEW159" s="83"/>
      <c r="JEX159" s="83"/>
      <c r="JEY159" s="83"/>
      <c r="JEZ159" s="83"/>
      <c r="JFA159" s="83"/>
      <c r="JFB159" s="83"/>
      <c r="JFC159" s="83"/>
      <c r="JFD159" s="83"/>
      <c r="JFE159" s="83"/>
      <c r="JFF159" s="83"/>
      <c r="JFG159" s="83"/>
      <c r="JFH159" s="83"/>
      <c r="JFI159" s="83"/>
      <c r="JFJ159" s="83"/>
      <c r="JFK159" s="83"/>
      <c r="JFL159" s="83"/>
      <c r="JFM159" s="83"/>
      <c r="JFN159" s="83"/>
      <c r="JFO159" s="83"/>
      <c r="JFP159" s="83"/>
      <c r="JFQ159" s="83"/>
      <c r="JFR159" s="83"/>
      <c r="JFS159" s="83"/>
      <c r="JFT159" s="83"/>
      <c r="JFU159" s="83"/>
      <c r="JFV159" s="83"/>
      <c r="JFW159" s="83"/>
      <c r="JFX159" s="83"/>
      <c r="JFY159" s="83"/>
      <c r="JFZ159" s="83"/>
      <c r="JGA159" s="83"/>
      <c r="JGB159" s="83"/>
      <c r="JGC159" s="83"/>
      <c r="JGD159" s="83"/>
      <c r="JGE159" s="83"/>
      <c r="JGF159" s="83"/>
      <c r="JGG159" s="83"/>
      <c r="JGH159" s="83"/>
      <c r="JGI159" s="83"/>
      <c r="JGJ159" s="83"/>
      <c r="JGK159" s="83"/>
      <c r="JGL159" s="83"/>
      <c r="JGM159" s="83"/>
      <c r="JGN159" s="83"/>
      <c r="JGO159" s="83"/>
      <c r="JGP159" s="83"/>
      <c r="JGQ159" s="83"/>
      <c r="JGR159" s="83"/>
      <c r="JGS159" s="83"/>
      <c r="JGT159" s="83"/>
      <c r="JGU159" s="83"/>
      <c r="JGV159" s="83"/>
      <c r="JGW159" s="83"/>
      <c r="JGX159" s="83"/>
      <c r="JGY159" s="83"/>
      <c r="JGZ159" s="83"/>
      <c r="JHA159" s="83"/>
      <c r="JHB159" s="83"/>
      <c r="JHC159" s="83"/>
      <c r="JHD159" s="83"/>
      <c r="JHE159" s="83"/>
      <c r="JHF159" s="83"/>
      <c r="JHG159" s="83"/>
      <c r="JHH159" s="83"/>
      <c r="JHI159" s="83"/>
      <c r="JHJ159" s="83"/>
      <c r="JHK159" s="83"/>
      <c r="JHL159" s="83"/>
      <c r="JHM159" s="83"/>
      <c r="JHN159" s="83"/>
      <c r="JHO159" s="83"/>
      <c r="JHP159" s="83"/>
      <c r="JHQ159" s="83"/>
      <c r="JHR159" s="83"/>
      <c r="JHS159" s="83"/>
      <c r="JHT159" s="83"/>
      <c r="JHU159" s="83"/>
      <c r="JHV159" s="83"/>
      <c r="JHW159" s="83"/>
      <c r="JHX159" s="83"/>
      <c r="JHY159" s="83"/>
      <c r="JHZ159" s="83"/>
      <c r="JIA159" s="83"/>
      <c r="JIB159" s="83"/>
      <c r="JIC159" s="83"/>
      <c r="JID159" s="83"/>
      <c r="JIE159" s="83"/>
      <c r="JIF159" s="83"/>
      <c r="JIG159" s="83"/>
      <c r="JIH159" s="83"/>
      <c r="JII159" s="83"/>
      <c r="JIJ159" s="83"/>
      <c r="JIK159" s="83"/>
      <c r="JIL159" s="83"/>
      <c r="JIM159" s="83"/>
      <c r="JIN159" s="83"/>
      <c r="JIO159" s="83"/>
      <c r="JIP159" s="83"/>
      <c r="JIQ159" s="83"/>
      <c r="JIR159" s="83"/>
      <c r="JIS159" s="83"/>
      <c r="JIT159" s="83"/>
      <c r="JIU159" s="83"/>
      <c r="JIV159" s="83"/>
      <c r="JIW159" s="83"/>
      <c r="JIX159" s="83"/>
      <c r="JIY159" s="83"/>
      <c r="JIZ159" s="83"/>
      <c r="JJA159" s="83"/>
      <c r="JJB159" s="83"/>
      <c r="JJC159" s="83"/>
      <c r="JJD159" s="83"/>
      <c r="JJE159" s="83"/>
      <c r="JJF159" s="83"/>
      <c r="JJG159" s="83"/>
      <c r="JJH159" s="83"/>
      <c r="JJI159" s="83"/>
      <c r="JJJ159" s="83"/>
      <c r="JJK159" s="83"/>
      <c r="JJL159" s="83"/>
      <c r="JJM159" s="83"/>
      <c r="JJN159" s="83"/>
      <c r="JJO159" s="83"/>
      <c r="JJP159" s="83"/>
      <c r="JJQ159" s="83"/>
      <c r="JJR159" s="83"/>
      <c r="JJS159" s="83"/>
      <c r="JJT159" s="83"/>
      <c r="JJU159" s="83"/>
      <c r="JJV159" s="83"/>
      <c r="JJW159" s="83"/>
      <c r="JJX159" s="83"/>
      <c r="JJY159" s="83"/>
      <c r="JJZ159" s="83"/>
      <c r="JKA159" s="83"/>
      <c r="JKB159" s="83"/>
      <c r="JKC159" s="83"/>
      <c r="JKD159" s="83"/>
      <c r="JKE159" s="83"/>
      <c r="JKF159" s="83"/>
      <c r="JKG159" s="83"/>
      <c r="JKH159" s="83"/>
      <c r="JKI159" s="83"/>
      <c r="JKJ159" s="83"/>
      <c r="JKK159" s="83"/>
      <c r="JKL159" s="83"/>
      <c r="JKM159" s="83"/>
      <c r="JKN159" s="83"/>
      <c r="JKO159" s="83"/>
      <c r="JKP159" s="83"/>
      <c r="JKQ159" s="83"/>
      <c r="JKR159" s="83"/>
      <c r="JKS159" s="83"/>
      <c r="JKT159" s="83"/>
      <c r="JKU159" s="83"/>
      <c r="JKV159" s="83"/>
      <c r="JKW159" s="83"/>
      <c r="JKX159" s="83"/>
      <c r="JKY159" s="83"/>
      <c r="JKZ159" s="83"/>
      <c r="JLA159" s="83"/>
      <c r="JLB159" s="83"/>
      <c r="JLC159" s="83"/>
      <c r="JLD159" s="83"/>
      <c r="JLE159" s="83"/>
      <c r="JLF159" s="83"/>
      <c r="JLG159" s="83"/>
      <c r="JLH159" s="83"/>
      <c r="JLI159" s="83"/>
      <c r="JLJ159" s="83"/>
      <c r="JLK159" s="83"/>
      <c r="JLL159" s="83"/>
      <c r="JLM159" s="83"/>
      <c r="JLN159" s="83"/>
      <c r="JLO159" s="83"/>
      <c r="JLP159" s="83"/>
      <c r="JLQ159" s="83"/>
      <c r="JLR159" s="83"/>
      <c r="JLS159" s="83"/>
      <c r="JLT159" s="83"/>
      <c r="JLU159" s="83"/>
      <c r="JLV159" s="83"/>
      <c r="JLW159" s="83"/>
      <c r="JLX159" s="83"/>
      <c r="JLY159" s="83"/>
      <c r="JLZ159" s="83"/>
      <c r="JMA159" s="83"/>
      <c r="JMB159" s="83"/>
      <c r="JMC159" s="83"/>
      <c r="JMD159" s="83"/>
      <c r="JME159" s="83"/>
      <c r="JMF159" s="83"/>
      <c r="JMG159" s="83"/>
      <c r="JMH159" s="83"/>
      <c r="JMI159" s="83"/>
      <c r="JMJ159" s="83"/>
      <c r="JMK159" s="83"/>
      <c r="JML159" s="83"/>
      <c r="JMM159" s="83"/>
      <c r="JMN159" s="83"/>
      <c r="JMO159" s="83"/>
      <c r="JMP159" s="83"/>
      <c r="JMQ159" s="83"/>
      <c r="JMR159" s="83"/>
      <c r="JMS159" s="83"/>
      <c r="JMT159" s="83"/>
      <c r="JMU159" s="83"/>
      <c r="JMV159" s="83"/>
      <c r="JMW159" s="83"/>
      <c r="JMX159" s="83"/>
      <c r="JMY159" s="83"/>
      <c r="JMZ159" s="83"/>
      <c r="JNA159" s="83"/>
      <c r="JNB159" s="83"/>
      <c r="JNC159" s="83"/>
      <c r="JND159" s="83"/>
      <c r="JNE159" s="83"/>
      <c r="JNF159" s="83"/>
      <c r="JNG159" s="83"/>
      <c r="JNH159" s="83"/>
      <c r="JNI159" s="83"/>
      <c r="JNJ159" s="83"/>
      <c r="JNK159" s="83"/>
      <c r="JNL159" s="83"/>
      <c r="JNM159" s="83"/>
      <c r="JNN159" s="83"/>
      <c r="JNO159" s="83"/>
      <c r="JNP159" s="83"/>
      <c r="JNQ159" s="83"/>
      <c r="JNR159" s="83"/>
      <c r="JNS159" s="83"/>
      <c r="JNT159" s="83"/>
      <c r="JNU159" s="83"/>
      <c r="JNV159" s="83"/>
      <c r="JNW159" s="83"/>
      <c r="JNX159" s="83"/>
      <c r="JNY159" s="83"/>
      <c r="JNZ159" s="83"/>
      <c r="JOA159" s="83"/>
      <c r="JOB159" s="83"/>
      <c r="JOC159" s="83"/>
      <c r="JOD159" s="83"/>
      <c r="JOE159" s="83"/>
      <c r="JOF159" s="83"/>
      <c r="JOG159" s="83"/>
      <c r="JOH159" s="83"/>
      <c r="JOI159" s="83"/>
      <c r="JOJ159" s="83"/>
      <c r="JOK159" s="83"/>
      <c r="JOL159" s="83"/>
      <c r="JOM159" s="83"/>
      <c r="JON159" s="83"/>
      <c r="JOO159" s="83"/>
      <c r="JOP159" s="83"/>
      <c r="JOQ159" s="83"/>
      <c r="JOR159" s="83"/>
      <c r="JOS159" s="83"/>
      <c r="JOT159" s="83"/>
      <c r="JOU159" s="83"/>
      <c r="JOV159" s="83"/>
      <c r="JOW159" s="83"/>
      <c r="JOX159" s="83"/>
      <c r="JOY159" s="83"/>
      <c r="JOZ159" s="83"/>
      <c r="JPA159" s="83"/>
      <c r="JPB159" s="83"/>
      <c r="JPC159" s="83"/>
      <c r="JPD159" s="83"/>
      <c r="JPE159" s="83"/>
      <c r="JPF159" s="83"/>
      <c r="JPG159" s="83"/>
      <c r="JPH159" s="83"/>
      <c r="JPI159" s="83"/>
      <c r="JPJ159" s="83"/>
      <c r="JPK159" s="83"/>
      <c r="JPL159" s="83"/>
      <c r="JPM159" s="83"/>
      <c r="JPN159" s="83"/>
      <c r="JPO159" s="83"/>
      <c r="JPP159" s="83"/>
      <c r="JPQ159" s="83"/>
      <c r="JPR159" s="83"/>
      <c r="JPS159" s="83"/>
      <c r="JPT159" s="83"/>
      <c r="JPU159" s="83"/>
      <c r="JPV159" s="83"/>
      <c r="JPW159" s="83"/>
      <c r="JPX159" s="83"/>
      <c r="JPY159" s="83"/>
      <c r="JPZ159" s="83"/>
      <c r="JQA159" s="83"/>
      <c r="JQB159" s="83"/>
      <c r="JQC159" s="83"/>
      <c r="JQD159" s="83"/>
      <c r="JQE159" s="83"/>
      <c r="JQF159" s="83"/>
      <c r="JQG159" s="83"/>
      <c r="JQH159" s="83"/>
      <c r="JQI159" s="83"/>
      <c r="JQJ159" s="83"/>
      <c r="JQK159" s="83"/>
      <c r="JQL159" s="83"/>
      <c r="JQM159" s="83"/>
      <c r="JQN159" s="83"/>
      <c r="JQO159" s="83"/>
      <c r="JQP159" s="83"/>
      <c r="JQQ159" s="83"/>
      <c r="JQR159" s="83"/>
      <c r="JQS159" s="83"/>
      <c r="JQT159" s="83"/>
      <c r="JQU159" s="83"/>
      <c r="JQV159" s="83"/>
      <c r="JQW159" s="83"/>
      <c r="JQX159" s="83"/>
      <c r="JQY159" s="83"/>
      <c r="JQZ159" s="83"/>
      <c r="JRA159" s="83"/>
      <c r="JRB159" s="83"/>
      <c r="JRC159" s="83"/>
      <c r="JRD159" s="83"/>
      <c r="JRE159" s="83"/>
      <c r="JRF159" s="83"/>
      <c r="JRG159" s="83"/>
      <c r="JRH159" s="83"/>
      <c r="JRI159" s="83"/>
      <c r="JRJ159" s="83"/>
      <c r="JRK159" s="83"/>
      <c r="JRL159" s="83"/>
      <c r="JRM159" s="83"/>
      <c r="JRN159" s="83"/>
      <c r="JRO159" s="83"/>
      <c r="JRP159" s="83"/>
      <c r="JRQ159" s="83"/>
      <c r="JRR159" s="83"/>
      <c r="JRS159" s="83"/>
      <c r="JRT159" s="83"/>
      <c r="JRU159" s="83"/>
      <c r="JRV159" s="83"/>
      <c r="JRW159" s="83"/>
      <c r="JRX159" s="83"/>
      <c r="JRY159" s="83"/>
      <c r="JRZ159" s="83"/>
      <c r="JSA159" s="83"/>
      <c r="JSB159" s="83"/>
      <c r="JSC159" s="83"/>
      <c r="JSD159" s="83"/>
      <c r="JSE159" s="83"/>
      <c r="JSF159" s="83"/>
      <c r="JSG159" s="83"/>
      <c r="JSH159" s="83"/>
      <c r="JSI159" s="83"/>
      <c r="JSJ159" s="83"/>
      <c r="JSK159" s="83"/>
      <c r="JSL159" s="83"/>
      <c r="JSM159" s="83"/>
      <c r="JSN159" s="83"/>
      <c r="JSO159" s="83"/>
      <c r="JSP159" s="83"/>
      <c r="JSQ159" s="83"/>
      <c r="JSR159" s="83"/>
      <c r="JSS159" s="83"/>
      <c r="JST159" s="83"/>
      <c r="JSU159" s="83"/>
      <c r="JSV159" s="83"/>
      <c r="JSW159" s="83"/>
      <c r="JSX159" s="83"/>
      <c r="JSY159" s="83"/>
      <c r="JSZ159" s="83"/>
      <c r="JTA159" s="83"/>
      <c r="JTB159" s="83"/>
      <c r="JTC159" s="83"/>
      <c r="JTD159" s="83"/>
      <c r="JTE159" s="83"/>
      <c r="JTF159" s="83"/>
      <c r="JTG159" s="83"/>
      <c r="JTH159" s="83"/>
      <c r="JTI159" s="83"/>
      <c r="JTJ159" s="83"/>
      <c r="JTK159" s="83"/>
      <c r="JTL159" s="83"/>
      <c r="JTM159" s="83"/>
      <c r="JTN159" s="83"/>
      <c r="JTO159" s="83"/>
      <c r="JTP159" s="83"/>
      <c r="JTQ159" s="83"/>
      <c r="JTR159" s="83"/>
      <c r="JTS159" s="83"/>
      <c r="JTT159" s="83"/>
      <c r="JTU159" s="83"/>
      <c r="JTV159" s="83"/>
      <c r="JTW159" s="83"/>
      <c r="JTX159" s="83"/>
      <c r="JTY159" s="83"/>
      <c r="JTZ159" s="83"/>
      <c r="JUA159" s="83"/>
      <c r="JUB159" s="83"/>
      <c r="JUC159" s="83"/>
      <c r="JUD159" s="83"/>
      <c r="JUE159" s="83"/>
      <c r="JUF159" s="83"/>
      <c r="JUG159" s="83"/>
      <c r="JUH159" s="83"/>
      <c r="JUI159" s="83"/>
      <c r="JUJ159" s="83"/>
      <c r="JUK159" s="83"/>
      <c r="JUL159" s="83"/>
      <c r="JUM159" s="83"/>
      <c r="JUN159" s="83"/>
      <c r="JUO159" s="83"/>
      <c r="JUP159" s="83"/>
      <c r="JUQ159" s="83"/>
      <c r="JUR159" s="83"/>
      <c r="JUS159" s="83"/>
      <c r="JUT159" s="83"/>
      <c r="JUU159" s="83"/>
      <c r="JUV159" s="83"/>
      <c r="JUW159" s="83"/>
      <c r="JUX159" s="83"/>
      <c r="JUY159" s="83"/>
      <c r="JUZ159" s="83"/>
      <c r="JVA159" s="83"/>
      <c r="JVB159" s="83"/>
      <c r="JVC159" s="83"/>
      <c r="JVD159" s="83"/>
      <c r="JVE159" s="83"/>
      <c r="JVF159" s="83"/>
      <c r="JVG159" s="83"/>
      <c r="JVH159" s="83"/>
      <c r="JVI159" s="83"/>
      <c r="JVJ159" s="83"/>
      <c r="JVK159" s="83"/>
      <c r="JVL159" s="83"/>
      <c r="JVM159" s="83"/>
      <c r="JVN159" s="83"/>
      <c r="JVO159" s="83"/>
      <c r="JVP159" s="83"/>
      <c r="JVQ159" s="83"/>
      <c r="JVR159" s="83"/>
      <c r="JVS159" s="83"/>
      <c r="JVT159" s="83"/>
      <c r="JVU159" s="83"/>
      <c r="JVV159" s="83"/>
      <c r="JVW159" s="83"/>
      <c r="JVX159" s="83"/>
      <c r="JVY159" s="83"/>
      <c r="JVZ159" s="83"/>
      <c r="JWA159" s="83"/>
      <c r="JWB159" s="83"/>
      <c r="JWC159" s="83"/>
      <c r="JWD159" s="83"/>
      <c r="JWE159" s="83"/>
      <c r="JWF159" s="83"/>
      <c r="JWG159" s="83"/>
      <c r="JWH159" s="83"/>
      <c r="JWI159" s="83"/>
      <c r="JWJ159" s="83"/>
      <c r="JWK159" s="83"/>
      <c r="JWL159" s="83"/>
      <c r="JWM159" s="83"/>
      <c r="JWN159" s="83"/>
      <c r="JWO159" s="83"/>
      <c r="JWP159" s="83"/>
      <c r="JWQ159" s="83"/>
      <c r="JWR159" s="83"/>
      <c r="JWS159" s="83"/>
      <c r="JWT159" s="83"/>
      <c r="JWU159" s="83"/>
      <c r="JWV159" s="83"/>
      <c r="JWW159" s="83"/>
      <c r="JWX159" s="83"/>
      <c r="JWY159" s="83"/>
      <c r="JWZ159" s="83"/>
      <c r="JXA159" s="83"/>
      <c r="JXB159" s="83"/>
      <c r="JXC159" s="83"/>
      <c r="JXD159" s="83"/>
      <c r="JXE159" s="83"/>
      <c r="JXF159" s="83"/>
      <c r="JXG159" s="83"/>
      <c r="JXH159" s="83"/>
      <c r="JXI159" s="83"/>
      <c r="JXJ159" s="83"/>
      <c r="JXK159" s="83"/>
      <c r="JXL159" s="83"/>
      <c r="JXM159" s="83"/>
      <c r="JXN159" s="83"/>
      <c r="JXO159" s="83"/>
      <c r="JXP159" s="83"/>
      <c r="JXQ159" s="83"/>
      <c r="JXR159" s="83"/>
      <c r="JXS159" s="83"/>
      <c r="JXT159" s="83"/>
      <c r="JXU159" s="83"/>
      <c r="JXV159" s="83"/>
      <c r="JXW159" s="83"/>
      <c r="JXX159" s="83"/>
      <c r="JXY159" s="83"/>
      <c r="JXZ159" s="83"/>
      <c r="JYA159" s="83"/>
      <c r="JYB159" s="83"/>
      <c r="JYC159" s="83"/>
      <c r="JYD159" s="83"/>
      <c r="JYE159" s="83"/>
      <c r="JYF159" s="83"/>
      <c r="JYG159" s="83"/>
      <c r="JYH159" s="83"/>
      <c r="JYI159" s="83"/>
      <c r="JYJ159" s="83"/>
      <c r="JYK159" s="83"/>
      <c r="JYL159" s="83"/>
      <c r="JYM159" s="83"/>
      <c r="JYN159" s="83"/>
      <c r="JYO159" s="83"/>
      <c r="JYP159" s="83"/>
      <c r="JYQ159" s="83"/>
      <c r="JYR159" s="83"/>
      <c r="JYS159" s="83"/>
      <c r="JYT159" s="83"/>
      <c r="JYU159" s="83"/>
      <c r="JYV159" s="83"/>
      <c r="JYW159" s="83"/>
      <c r="JYX159" s="83"/>
      <c r="JYY159" s="83"/>
      <c r="JYZ159" s="83"/>
      <c r="JZA159" s="83"/>
      <c r="JZB159" s="83"/>
      <c r="JZC159" s="83"/>
      <c r="JZD159" s="83"/>
      <c r="JZE159" s="83"/>
      <c r="JZF159" s="83"/>
      <c r="JZG159" s="83"/>
      <c r="JZH159" s="83"/>
      <c r="JZI159" s="83"/>
      <c r="JZJ159" s="83"/>
      <c r="JZK159" s="83"/>
      <c r="JZL159" s="83"/>
      <c r="JZM159" s="83"/>
      <c r="JZN159" s="83"/>
      <c r="JZO159" s="83"/>
      <c r="JZP159" s="83"/>
      <c r="JZQ159" s="83"/>
      <c r="JZR159" s="83"/>
      <c r="JZS159" s="83"/>
      <c r="JZT159" s="83"/>
      <c r="JZU159" s="83"/>
      <c r="JZV159" s="83"/>
      <c r="JZW159" s="83"/>
      <c r="JZX159" s="83"/>
      <c r="JZY159" s="83"/>
      <c r="JZZ159" s="83"/>
      <c r="KAA159" s="83"/>
      <c r="KAB159" s="83"/>
      <c r="KAC159" s="83"/>
      <c r="KAD159" s="83"/>
      <c r="KAE159" s="83"/>
      <c r="KAF159" s="83"/>
      <c r="KAG159" s="83"/>
      <c r="KAH159" s="83"/>
      <c r="KAI159" s="83"/>
      <c r="KAJ159" s="83"/>
      <c r="KAK159" s="83"/>
      <c r="KAL159" s="83"/>
      <c r="KAM159" s="83"/>
      <c r="KAN159" s="83"/>
      <c r="KAO159" s="83"/>
      <c r="KAP159" s="83"/>
      <c r="KAQ159" s="83"/>
      <c r="KAR159" s="83"/>
      <c r="KAS159" s="83"/>
      <c r="KAT159" s="83"/>
      <c r="KAU159" s="83"/>
      <c r="KAV159" s="83"/>
      <c r="KAW159" s="83"/>
      <c r="KAX159" s="83"/>
      <c r="KAY159" s="83"/>
      <c r="KAZ159" s="83"/>
      <c r="KBA159" s="83"/>
      <c r="KBB159" s="83"/>
      <c r="KBC159" s="83"/>
      <c r="KBD159" s="83"/>
      <c r="KBE159" s="83"/>
      <c r="KBF159" s="83"/>
      <c r="KBG159" s="83"/>
      <c r="KBH159" s="83"/>
      <c r="KBI159" s="83"/>
      <c r="KBJ159" s="83"/>
      <c r="KBK159" s="83"/>
      <c r="KBL159" s="83"/>
      <c r="KBM159" s="83"/>
      <c r="KBN159" s="83"/>
      <c r="KBO159" s="83"/>
      <c r="KBP159" s="83"/>
      <c r="KBQ159" s="83"/>
      <c r="KBR159" s="83"/>
      <c r="KBS159" s="83"/>
      <c r="KBT159" s="83"/>
      <c r="KBU159" s="83"/>
      <c r="KBV159" s="83"/>
      <c r="KBW159" s="83"/>
      <c r="KBX159" s="83"/>
      <c r="KBY159" s="83"/>
      <c r="KBZ159" s="83"/>
      <c r="KCA159" s="83"/>
      <c r="KCB159" s="83"/>
      <c r="KCC159" s="83"/>
      <c r="KCD159" s="83"/>
      <c r="KCE159" s="83"/>
      <c r="KCF159" s="83"/>
      <c r="KCG159" s="83"/>
      <c r="KCH159" s="83"/>
      <c r="KCI159" s="83"/>
      <c r="KCJ159" s="83"/>
      <c r="KCK159" s="83"/>
      <c r="KCL159" s="83"/>
      <c r="KCM159" s="83"/>
      <c r="KCN159" s="83"/>
      <c r="KCO159" s="83"/>
      <c r="KCP159" s="83"/>
      <c r="KCQ159" s="83"/>
      <c r="KCR159" s="83"/>
      <c r="KCS159" s="83"/>
      <c r="KCT159" s="83"/>
      <c r="KCU159" s="83"/>
      <c r="KCV159" s="83"/>
      <c r="KCW159" s="83"/>
      <c r="KCX159" s="83"/>
      <c r="KCY159" s="83"/>
      <c r="KCZ159" s="83"/>
      <c r="KDA159" s="83"/>
      <c r="KDB159" s="83"/>
      <c r="KDC159" s="83"/>
      <c r="KDD159" s="83"/>
      <c r="KDE159" s="83"/>
      <c r="KDF159" s="83"/>
      <c r="KDG159" s="83"/>
      <c r="KDH159" s="83"/>
      <c r="KDI159" s="83"/>
      <c r="KDJ159" s="83"/>
      <c r="KDK159" s="83"/>
      <c r="KDL159" s="83"/>
      <c r="KDM159" s="83"/>
      <c r="KDN159" s="83"/>
      <c r="KDO159" s="83"/>
      <c r="KDP159" s="83"/>
      <c r="KDQ159" s="83"/>
      <c r="KDR159" s="83"/>
      <c r="KDS159" s="83"/>
      <c r="KDT159" s="83"/>
      <c r="KDU159" s="83"/>
      <c r="KDV159" s="83"/>
      <c r="KDW159" s="83"/>
      <c r="KDX159" s="83"/>
      <c r="KDY159" s="83"/>
      <c r="KDZ159" s="83"/>
      <c r="KEA159" s="83"/>
      <c r="KEB159" s="83"/>
      <c r="KEC159" s="83"/>
      <c r="KED159" s="83"/>
      <c r="KEE159" s="83"/>
      <c r="KEF159" s="83"/>
      <c r="KEG159" s="83"/>
      <c r="KEH159" s="83"/>
      <c r="KEI159" s="83"/>
      <c r="KEJ159" s="83"/>
      <c r="KEK159" s="83"/>
      <c r="KEL159" s="83"/>
      <c r="KEM159" s="83"/>
      <c r="KEN159" s="83"/>
      <c r="KEO159" s="83"/>
      <c r="KEP159" s="83"/>
      <c r="KEQ159" s="83"/>
      <c r="KER159" s="83"/>
      <c r="KES159" s="83"/>
      <c r="KET159" s="83"/>
      <c r="KEU159" s="83"/>
      <c r="KEV159" s="83"/>
      <c r="KEW159" s="83"/>
      <c r="KEX159" s="83"/>
      <c r="KEY159" s="83"/>
      <c r="KEZ159" s="83"/>
      <c r="KFA159" s="83"/>
      <c r="KFB159" s="83"/>
      <c r="KFC159" s="83"/>
      <c r="KFD159" s="83"/>
      <c r="KFE159" s="83"/>
      <c r="KFF159" s="83"/>
      <c r="KFG159" s="83"/>
      <c r="KFH159" s="83"/>
      <c r="KFI159" s="83"/>
      <c r="KFJ159" s="83"/>
      <c r="KFK159" s="83"/>
      <c r="KFL159" s="83"/>
      <c r="KFM159" s="83"/>
      <c r="KFN159" s="83"/>
      <c r="KFO159" s="83"/>
      <c r="KFP159" s="83"/>
      <c r="KFQ159" s="83"/>
      <c r="KFR159" s="83"/>
      <c r="KFS159" s="83"/>
      <c r="KFT159" s="83"/>
      <c r="KFU159" s="83"/>
      <c r="KFV159" s="83"/>
      <c r="KFW159" s="83"/>
      <c r="KFX159" s="83"/>
      <c r="KFY159" s="83"/>
      <c r="KFZ159" s="83"/>
      <c r="KGA159" s="83"/>
      <c r="KGB159" s="83"/>
      <c r="KGC159" s="83"/>
      <c r="KGD159" s="83"/>
      <c r="KGE159" s="83"/>
      <c r="KGF159" s="83"/>
      <c r="KGG159" s="83"/>
      <c r="KGH159" s="83"/>
      <c r="KGI159" s="83"/>
      <c r="KGJ159" s="83"/>
      <c r="KGK159" s="83"/>
      <c r="KGL159" s="83"/>
      <c r="KGM159" s="83"/>
      <c r="KGN159" s="83"/>
      <c r="KGO159" s="83"/>
      <c r="KGP159" s="83"/>
      <c r="KGQ159" s="83"/>
      <c r="KGR159" s="83"/>
      <c r="KGS159" s="83"/>
      <c r="KGT159" s="83"/>
      <c r="KGU159" s="83"/>
      <c r="KGV159" s="83"/>
      <c r="KGW159" s="83"/>
      <c r="KGX159" s="83"/>
      <c r="KGY159" s="83"/>
      <c r="KGZ159" s="83"/>
      <c r="KHA159" s="83"/>
      <c r="KHB159" s="83"/>
      <c r="KHC159" s="83"/>
      <c r="KHD159" s="83"/>
      <c r="KHE159" s="83"/>
      <c r="KHF159" s="83"/>
      <c r="KHG159" s="83"/>
      <c r="KHH159" s="83"/>
      <c r="KHI159" s="83"/>
      <c r="KHJ159" s="83"/>
      <c r="KHK159" s="83"/>
      <c r="KHL159" s="83"/>
      <c r="KHM159" s="83"/>
      <c r="KHN159" s="83"/>
      <c r="KHO159" s="83"/>
      <c r="KHP159" s="83"/>
      <c r="KHQ159" s="83"/>
      <c r="KHR159" s="83"/>
      <c r="KHS159" s="83"/>
      <c r="KHT159" s="83"/>
      <c r="KHU159" s="83"/>
      <c r="KHV159" s="83"/>
      <c r="KHW159" s="83"/>
      <c r="KHX159" s="83"/>
      <c r="KHY159" s="83"/>
      <c r="KHZ159" s="83"/>
      <c r="KIA159" s="83"/>
      <c r="KIB159" s="83"/>
      <c r="KIC159" s="83"/>
      <c r="KID159" s="83"/>
      <c r="KIE159" s="83"/>
      <c r="KIF159" s="83"/>
      <c r="KIG159" s="83"/>
      <c r="KIH159" s="83"/>
      <c r="KII159" s="83"/>
      <c r="KIJ159" s="83"/>
      <c r="KIK159" s="83"/>
      <c r="KIL159" s="83"/>
      <c r="KIM159" s="83"/>
      <c r="KIN159" s="83"/>
      <c r="KIO159" s="83"/>
      <c r="KIP159" s="83"/>
      <c r="KIQ159" s="83"/>
      <c r="KIR159" s="83"/>
      <c r="KIS159" s="83"/>
      <c r="KIT159" s="83"/>
      <c r="KIU159" s="83"/>
      <c r="KIV159" s="83"/>
      <c r="KIW159" s="83"/>
      <c r="KIX159" s="83"/>
      <c r="KIY159" s="83"/>
      <c r="KIZ159" s="83"/>
      <c r="KJA159" s="83"/>
      <c r="KJB159" s="83"/>
      <c r="KJC159" s="83"/>
      <c r="KJD159" s="83"/>
      <c r="KJE159" s="83"/>
      <c r="KJF159" s="83"/>
      <c r="KJG159" s="83"/>
      <c r="KJH159" s="83"/>
      <c r="KJI159" s="83"/>
      <c r="KJJ159" s="83"/>
      <c r="KJK159" s="83"/>
      <c r="KJL159" s="83"/>
      <c r="KJM159" s="83"/>
      <c r="KJN159" s="83"/>
      <c r="KJO159" s="83"/>
      <c r="KJP159" s="83"/>
      <c r="KJQ159" s="83"/>
      <c r="KJR159" s="83"/>
      <c r="KJS159" s="83"/>
      <c r="KJT159" s="83"/>
      <c r="KJU159" s="83"/>
      <c r="KJV159" s="83"/>
      <c r="KJW159" s="83"/>
      <c r="KJX159" s="83"/>
      <c r="KJY159" s="83"/>
      <c r="KJZ159" s="83"/>
      <c r="KKA159" s="83"/>
      <c r="KKB159" s="83"/>
      <c r="KKC159" s="83"/>
      <c r="KKD159" s="83"/>
      <c r="KKE159" s="83"/>
      <c r="KKF159" s="83"/>
      <c r="KKG159" s="83"/>
      <c r="KKH159" s="83"/>
      <c r="KKI159" s="83"/>
      <c r="KKJ159" s="83"/>
      <c r="KKK159" s="83"/>
      <c r="KKL159" s="83"/>
      <c r="KKM159" s="83"/>
      <c r="KKN159" s="83"/>
      <c r="KKO159" s="83"/>
      <c r="KKP159" s="83"/>
      <c r="KKQ159" s="83"/>
      <c r="KKR159" s="83"/>
      <c r="KKS159" s="83"/>
      <c r="KKT159" s="83"/>
      <c r="KKU159" s="83"/>
      <c r="KKV159" s="83"/>
      <c r="KKW159" s="83"/>
      <c r="KKX159" s="83"/>
      <c r="KKY159" s="83"/>
      <c r="KKZ159" s="83"/>
      <c r="KLA159" s="83"/>
      <c r="KLB159" s="83"/>
      <c r="KLC159" s="83"/>
      <c r="KLD159" s="83"/>
      <c r="KLE159" s="83"/>
      <c r="KLF159" s="83"/>
      <c r="KLG159" s="83"/>
      <c r="KLH159" s="83"/>
      <c r="KLI159" s="83"/>
      <c r="KLJ159" s="83"/>
      <c r="KLK159" s="83"/>
      <c r="KLL159" s="83"/>
      <c r="KLM159" s="83"/>
      <c r="KLN159" s="83"/>
      <c r="KLO159" s="83"/>
      <c r="KLP159" s="83"/>
      <c r="KLQ159" s="83"/>
      <c r="KLR159" s="83"/>
      <c r="KLS159" s="83"/>
      <c r="KLT159" s="83"/>
      <c r="KLU159" s="83"/>
      <c r="KLV159" s="83"/>
      <c r="KLW159" s="83"/>
      <c r="KLX159" s="83"/>
      <c r="KLY159" s="83"/>
      <c r="KLZ159" s="83"/>
      <c r="KMA159" s="83"/>
      <c r="KMB159" s="83"/>
      <c r="KMC159" s="83"/>
      <c r="KMD159" s="83"/>
      <c r="KME159" s="83"/>
      <c r="KMF159" s="83"/>
      <c r="KMG159" s="83"/>
      <c r="KMH159" s="83"/>
      <c r="KMI159" s="83"/>
      <c r="KMJ159" s="83"/>
      <c r="KMK159" s="83"/>
      <c r="KML159" s="83"/>
      <c r="KMM159" s="83"/>
      <c r="KMN159" s="83"/>
      <c r="KMO159" s="83"/>
      <c r="KMP159" s="83"/>
      <c r="KMQ159" s="83"/>
      <c r="KMR159" s="83"/>
      <c r="KMS159" s="83"/>
      <c r="KMT159" s="83"/>
      <c r="KMU159" s="83"/>
      <c r="KMV159" s="83"/>
      <c r="KMW159" s="83"/>
      <c r="KMX159" s="83"/>
      <c r="KMY159" s="83"/>
      <c r="KMZ159" s="83"/>
      <c r="KNA159" s="83"/>
      <c r="KNB159" s="83"/>
      <c r="KNC159" s="83"/>
      <c r="KND159" s="83"/>
      <c r="KNE159" s="83"/>
      <c r="KNF159" s="83"/>
      <c r="KNG159" s="83"/>
      <c r="KNH159" s="83"/>
      <c r="KNI159" s="83"/>
      <c r="KNJ159" s="83"/>
      <c r="KNK159" s="83"/>
      <c r="KNL159" s="83"/>
      <c r="KNM159" s="83"/>
      <c r="KNN159" s="83"/>
      <c r="KNO159" s="83"/>
      <c r="KNP159" s="83"/>
      <c r="KNQ159" s="83"/>
      <c r="KNR159" s="83"/>
      <c r="KNS159" s="83"/>
      <c r="KNT159" s="83"/>
      <c r="KNU159" s="83"/>
      <c r="KNV159" s="83"/>
      <c r="KNW159" s="83"/>
      <c r="KNX159" s="83"/>
      <c r="KNY159" s="83"/>
      <c r="KNZ159" s="83"/>
      <c r="KOA159" s="83"/>
      <c r="KOB159" s="83"/>
      <c r="KOC159" s="83"/>
      <c r="KOD159" s="83"/>
      <c r="KOE159" s="83"/>
      <c r="KOF159" s="83"/>
      <c r="KOG159" s="83"/>
      <c r="KOH159" s="83"/>
      <c r="KOI159" s="83"/>
      <c r="KOJ159" s="83"/>
      <c r="KOK159" s="83"/>
      <c r="KOL159" s="83"/>
      <c r="KOM159" s="83"/>
      <c r="KON159" s="83"/>
      <c r="KOO159" s="83"/>
      <c r="KOP159" s="83"/>
      <c r="KOQ159" s="83"/>
      <c r="KOR159" s="83"/>
      <c r="KOS159" s="83"/>
      <c r="KOT159" s="83"/>
      <c r="KOU159" s="83"/>
      <c r="KOV159" s="83"/>
      <c r="KOW159" s="83"/>
      <c r="KOX159" s="83"/>
      <c r="KOY159" s="83"/>
      <c r="KOZ159" s="83"/>
      <c r="KPA159" s="83"/>
      <c r="KPB159" s="83"/>
      <c r="KPC159" s="83"/>
      <c r="KPD159" s="83"/>
      <c r="KPE159" s="83"/>
      <c r="KPF159" s="83"/>
      <c r="KPG159" s="83"/>
      <c r="KPH159" s="83"/>
      <c r="KPI159" s="83"/>
      <c r="KPJ159" s="83"/>
      <c r="KPK159" s="83"/>
      <c r="KPL159" s="83"/>
      <c r="KPM159" s="83"/>
      <c r="KPN159" s="83"/>
      <c r="KPO159" s="83"/>
      <c r="KPP159" s="83"/>
      <c r="KPQ159" s="83"/>
      <c r="KPR159" s="83"/>
      <c r="KPS159" s="83"/>
      <c r="KPT159" s="83"/>
      <c r="KPU159" s="83"/>
      <c r="KPV159" s="83"/>
      <c r="KPW159" s="83"/>
      <c r="KPX159" s="83"/>
      <c r="KPY159" s="83"/>
      <c r="KPZ159" s="83"/>
      <c r="KQA159" s="83"/>
      <c r="KQB159" s="83"/>
      <c r="KQC159" s="83"/>
      <c r="KQD159" s="83"/>
      <c r="KQE159" s="83"/>
      <c r="KQF159" s="83"/>
      <c r="KQG159" s="83"/>
      <c r="KQH159" s="83"/>
      <c r="KQI159" s="83"/>
      <c r="KQJ159" s="83"/>
      <c r="KQK159" s="83"/>
      <c r="KQL159" s="83"/>
      <c r="KQM159" s="83"/>
      <c r="KQN159" s="83"/>
      <c r="KQO159" s="83"/>
      <c r="KQP159" s="83"/>
      <c r="KQQ159" s="83"/>
      <c r="KQR159" s="83"/>
      <c r="KQS159" s="83"/>
      <c r="KQT159" s="83"/>
      <c r="KQU159" s="83"/>
      <c r="KQV159" s="83"/>
      <c r="KQW159" s="83"/>
      <c r="KQX159" s="83"/>
      <c r="KQY159" s="83"/>
      <c r="KQZ159" s="83"/>
      <c r="KRA159" s="83"/>
      <c r="KRB159" s="83"/>
      <c r="KRC159" s="83"/>
      <c r="KRD159" s="83"/>
      <c r="KRE159" s="83"/>
      <c r="KRF159" s="83"/>
      <c r="KRG159" s="83"/>
      <c r="KRH159" s="83"/>
      <c r="KRI159" s="83"/>
      <c r="KRJ159" s="83"/>
      <c r="KRK159" s="83"/>
      <c r="KRL159" s="83"/>
      <c r="KRM159" s="83"/>
      <c r="KRN159" s="83"/>
      <c r="KRO159" s="83"/>
      <c r="KRP159" s="83"/>
      <c r="KRQ159" s="83"/>
      <c r="KRR159" s="83"/>
      <c r="KRS159" s="83"/>
      <c r="KRT159" s="83"/>
      <c r="KRU159" s="83"/>
      <c r="KRV159" s="83"/>
      <c r="KRW159" s="83"/>
      <c r="KRX159" s="83"/>
      <c r="KRY159" s="83"/>
      <c r="KRZ159" s="83"/>
      <c r="KSA159" s="83"/>
      <c r="KSB159" s="83"/>
      <c r="KSC159" s="83"/>
      <c r="KSD159" s="83"/>
      <c r="KSE159" s="83"/>
      <c r="KSF159" s="83"/>
      <c r="KSG159" s="83"/>
      <c r="KSH159" s="83"/>
      <c r="KSI159" s="83"/>
      <c r="KSJ159" s="83"/>
      <c r="KSK159" s="83"/>
      <c r="KSL159" s="83"/>
      <c r="KSM159" s="83"/>
      <c r="KSN159" s="83"/>
      <c r="KSO159" s="83"/>
      <c r="KSP159" s="83"/>
      <c r="KSQ159" s="83"/>
      <c r="KSR159" s="83"/>
      <c r="KSS159" s="83"/>
      <c r="KST159" s="83"/>
      <c r="KSU159" s="83"/>
      <c r="KSV159" s="83"/>
      <c r="KSW159" s="83"/>
      <c r="KSX159" s="83"/>
      <c r="KSY159" s="83"/>
      <c r="KSZ159" s="83"/>
      <c r="KTA159" s="83"/>
      <c r="KTB159" s="83"/>
      <c r="KTC159" s="83"/>
      <c r="KTD159" s="83"/>
      <c r="KTE159" s="83"/>
      <c r="KTF159" s="83"/>
      <c r="KTG159" s="83"/>
      <c r="KTH159" s="83"/>
      <c r="KTI159" s="83"/>
      <c r="KTJ159" s="83"/>
      <c r="KTK159" s="83"/>
      <c r="KTL159" s="83"/>
      <c r="KTM159" s="83"/>
      <c r="KTN159" s="83"/>
      <c r="KTO159" s="83"/>
      <c r="KTP159" s="83"/>
      <c r="KTQ159" s="83"/>
      <c r="KTR159" s="83"/>
      <c r="KTS159" s="83"/>
      <c r="KTT159" s="83"/>
      <c r="KTU159" s="83"/>
      <c r="KTV159" s="83"/>
      <c r="KTW159" s="83"/>
      <c r="KTX159" s="83"/>
      <c r="KTY159" s="83"/>
      <c r="KTZ159" s="83"/>
      <c r="KUA159" s="83"/>
      <c r="KUB159" s="83"/>
      <c r="KUC159" s="83"/>
      <c r="KUD159" s="83"/>
      <c r="KUE159" s="83"/>
      <c r="KUF159" s="83"/>
      <c r="KUG159" s="83"/>
      <c r="KUH159" s="83"/>
      <c r="KUI159" s="83"/>
      <c r="KUJ159" s="83"/>
      <c r="KUK159" s="83"/>
      <c r="KUL159" s="83"/>
      <c r="KUM159" s="83"/>
      <c r="KUN159" s="83"/>
      <c r="KUO159" s="83"/>
      <c r="KUP159" s="83"/>
      <c r="KUQ159" s="83"/>
      <c r="KUR159" s="83"/>
      <c r="KUS159" s="83"/>
      <c r="KUT159" s="83"/>
      <c r="KUU159" s="83"/>
      <c r="KUV159" s="83"/>
      <c r="KUW159" s="83"/>
      <c r="KUX159" s="83"/>
      <c r="KUY159" s="83"/>
      <c r="KUZ159" s="83"/>
      <c r="KVA159" s="83"/>
      <c r="KVB159" s="83"/>
      <c r="KVC159" s="83"/>
      <c r="KVD159" s="83"/>
      <c r="KVE159" s="83"/>
      <c r="KVF159" s="83"/>
      <c r="KVG159" s="83"/>
      <c r="KVH159" s="83"/>
      <c r="KVI159" s="83"/>
      <c r="KVJ159" s="83"/>
      <c r="KVK159" s="83"/>
      <c r="KVL159" s="83"/>
      <c r="KVM159" s="83"/>
      <c r="KVN159" s="83"/>
      <c r="KVO159" s="83"/>
      <c r="KVP159" s="83"/>
      <c r="KVQ159" s="83"/>
      <c r="KVR159" s="83"/>
      <c r="KVS159" s="83"/>
      <c r="KVT159" s="83"/>
      <c r="KVU159" s="83"/>
      <c r="KVV159" s="83"/>
      <c r="KVW159" s="83"/>
      <c r="KVX159" s="83"/>
      <c r="KVY159" s="83"/>
      <c r="KVZ159" s="83"/>
      <c r="KWA159" s="83"/>
      <c r="KWB159" s="83"/>
      <c r="KWC159" s="83"/>
      <c r="KWD159" s="83"/>
      <c r="KWE159" s="83"/>
      <c r="KWF159" s="83"/>
      <c r="KWG159" s="83"/>
      <c r="KWH159" s="83"/>
      <c r="KWI159" s="83"/>
      <c r="KWJ159" s="83"/>
      <c r="KWK159" s="83"/>
      <c r="KWL159" s="83"/>
      <c r="KWM159" s="83"/>
      <c r="KWN159" s="83"/>
      <c r="KWO159" s="83"/>
      <c r="KWP159" s="83"/>
      <c r="KWQ159" s="83"/>
      <c r="KWR159" s="83"/>
      <c r="KWS159" s="83"/>
      <c r="KWT159" s="83"/>
      <c r="KWU159" s="83"/>
      <c r="KWV159" s="83"/>
      <c r="KWW159" s="83"/>
      <c r="KWX159" s="83"/>
      <c r="KWY159" s="83"/>
      <c r="KWZ159" s="83"/>
      <c r="KXA159" s="83"/>
      <c r="KXB159" s="83"/>
      <c r="KXC159" s="83"/>
      <c r="KXD159" s="83"/>
      <c r="KXE159" s="83"/>
      <c r="KXF159" s="83"/>
      <c r="KXG159" s="83"/>
      <c r="KXH159" s="83"/>
      <c r="KXI159" s="83"/>
      <c r="KXJ159" s="83"/>
      <c r="KXK159" s="83"/>
      <c r="KXL159" s="83"/>
      <c r="KXM159" s="83"/>
      <c r="KXN159" s="83"/>
      <c r="KXO159" s="83"/>
      <c r="KXP159" s="83"/>
      <c r="KXQ159" s="83"/>
      <c r="KXR159" s="83"/>
      <c r="KXS159" s="83"/>
      <c r="KXT159" s="83"/>
      <c r="KXU159" s="83"/>
      <c r="KXV159" s="83"/>
      <c r="KXW159" s="83"/>
      <c r="KXX159" s="83"/>
      <c r="KXY159" s="83"/>
      <c r="KXZ159" s="83"/>
      <c r="KYA159" s="83"/>
      <c r="KYB159" s="83"/>
      <c r="KYC159" s="83"/>
      <c r="KYD159" s="83"/>
      <c r="KYE159" s="83"/>
      <c r="KYF159" s="83"/>
      <c r="KYG159" s="83"/>
      <c r="KYH159" s="83"/>
      <c r="KYI159" s="83"/>
      <c r="KYJ159" s="83"/>
      <c r="KYK159" s="83"/>
      <c r="KYL159" s="83"/>
      <c r="KYM159" s="83"/>
      <c r="KYN159" s="83"/>
      <c r="KYO159" s="83"/>
      <c r="KYP159" s="83"/>
      <c r="KYQ159" s="83"/>
      <c r="KYR159" s="83"/>
      <c r="KYS159" s="83"/>
      <c r="KYT159" s="83"/>
      <c r="KYU159" s="83"/>
      <c r="KYV159" s="83"/>
      <c r="KYW159" s="83"/>
      <c r="KYX159" s="83"/>
      <c r="KYY159" s="83"/>
      <c r="KYZ159" s="83"/>
      <c r="KZA159" s="83"/>
      <c r="KZB159" s="83"/>
      <c r="KZC159" s="83"/>
      <c r="KZD159" s="83"/>
      <c r="KZE159" s="83"/>
      <c r="KZF159" s="83"/>
      <c r="KZG159" s="83"/>
      <c r="KZH159" s="83"/>
      <c r="KZI159" s="83"/>
      <c r="KZJ159" s="83"/>
      <c r="KZK159" s="83"/>
      <c r="KZL159" s="83"/>
      <c r="KZM159" s="83"/>
      <c r="KZN159" s="83"/>
      <c r="KZO159" s="83"/>
      <c r="KZP159" s="83"/>
      <c r="KZQ159" s="83"/>
      <c r="KZR159" s="83"/>
      <c r="KZS159" s="83"/>
      <c r="KZT159" s="83"/>
      <c r="KZU159" s="83"/>
      <c r="KZV159" s="83"/>
      <c r="KZW159" s="83"/>
      <c r="KZX159" s="83"/>
      <c r="KZY159" s="83"/>
      <c r="KZZ159" s="83"/>
      <c r="LAA159" s="83"/>
      <c r="LAB159" s="83"/>
      <c r="LAC159" s="83"/>
      <c r="LAD159" s="83"/>
      <c r="LAE159" s="83"/>
      <c r="LAF159" s="83"/>
      <c r="LAG159" s="83"/>
      <c r="LAH159" s="83"/>
      <c r="LAI159" s="83"/>
      <c r="LAJ159" s="83"/>
      <c r="LAK159" s="83"/>
      <c r="LAL159" s="83"/>
      <c r="LAM159" s="83"/>
      <c r="LAN159" s="83"/>
      <c r="LAO159" s="83"/>
      <c r="LAP159" s="83"/>
      <c r="LAQ159" s="83"/>
      <c r="LAR159" s="83"/>
      <c r="LAS159" s="83"/>
      <c r="LAT159" s="83"/>
      <c r="LAU159" s="83"/>
      <c r="LAV159" s="83"/>
      <c r="LAW159" s="83"/>
      <c r="LAX159" s="83"/>
      <c r="LAY159" s="83"/>
      <c r="LAZ159" s="83"/>
      <c r="LBA159" s="83"/>
      <c r="LBB159" s="83"/>
      <c r="LBC159" s="83"/>
      <c r="LBD159" s="83"/>
      <c r="LBE159" s="83"/>
      <c r="LBF159" s="83"/>
      <c r="LBG159" s="83"/>
      <c r="LBH159" s="83"/>
      <c r="LBI159" s="83"/>
      <c r="LBJ159" s="83"/>
      <c r="LBK159" s="83"/>
      <c r="LBL159" s="83"/>
      <c r="LBM159" s="83"/>
      <c r="LBN159" s="83"/>
      <c r="LBO159" s="83"/>
      <c r="LBP159" s="83"/>
      <c r="LBQ159" s="83"/>
      <c r="LBR159" s="83"/>
      <c r="LBS159" s="83"/>
      <c r="LBT159" s="83"/>
      <c r="LBU159" s="83"/>
      <c r="LBV159" s="83"/>
      <c r="LBW159" s="83"/>
      <c r="LBX159" s="83"/>
      <c r="LBY159" s="83"/>
      <c r="LBZ159" s="83"/>
      <c r="LCA159" s="83"/>
      <c r="LCB159" s="83"/>
      <c r="LCC159" s="83"/>
      <c r="LCD159" s="83"/>
      <c r="LCE159" s="83"/>
      <c r="LCF159" s="83"/>
      <c r="LCG159" s="83"/>
      <c r="LCH159" s="83"/>
      <c r="LCI159" s="83"/>
      <c r="LCJ159" s="83"/>
      <c r="LCK159" s="83"/>
      <c r="LCL159" s="83"/>
      <c r="LCM159" s="83"/>
      <c r="LCN159" s="83"/>
      <c r="LCO159" s="83"/>
      <c r="LCP159" s="83"/>
      <c r="LCQ159" s="83"/>
      <c r="LCR159" s="83"/>
      <c r="LCS159" s="83"/>
      <c r="LCT159" s="83"/>
      <c r="LCU159" s="83"/>
      <c r="LCV159" s="83"/>
      <c r="LCW159" s="83"/>
      <c r="LCX159" s="83"/>
      <c r="LCY159" s="83"/>
      <c r="LCZ159" s="83"/>
      <c r="LDA159" s="83"/>
      <c r="LDB159" s="83"/>
      <c r="LDC159" s="83"/>
      <c r="LDD159" s="83"/>
      <c r="LDE159" s="83"/>
      <c r="LDF159" s="83"/>
      <c r="LDG159" s="83"/>
      <c r="LDH159" s="83"/>
      <c r="LDI159" s="83"/>
      <c r="LDJ159" s="83"/>
      <c r="LDK159" s="83"/>
      <c r="LDL159" s="83"/>
      <c r="LDM159" s="83"/>
      <c r="LDN159" s="83"/>
      <c r="LDO159" s="83"/>
      <c r="LDP159" s="83"/>
      <c r="LDQ159" s="83"/>
      <c r="LDR159" s="83"/>
      <c r="LDS159" s="83"/>
      <c r="LDT159" s="83"/>
      <c r="LDU159" s="83"/>
      <c r="LDV159" s="83"/>
      <c r="LDW159" s="83"/>
      <c r="LDX159" s="83"/>
      <c r="LDY159" s="83"/>
      <c r="LDZ159" s="83"/>
      <c r="LEA159" s="83"/>
      <c r="LEB159" s="83"/>
      <c r="LEC159" s="83"/>
      <c r="LED159" s="83"/>
      <c r="LEE159" s="83"/>
      <c r="LEF159" s="83"/>
      <c r="LEG159" s="83"/>
      <c r="LEH159" s="83"/>
      <c r="LEI159" s="83"/>
      <c r="LEJ159" s="83"/>
      <c r="LEK159" s="83"/>
      <c r="LEL159" s="83"/>
      <c r="LEM159" s="83"/>
      <c r="LEN159" s="83"/>
      <c r="LEO159" s="83"/>
      <c r="LEP159" s="83"/>
      <c r="LEQ159" s="83"/>
      <c r="LER159" s="83"/>
      <c r="LES159" s="83"/>
      <c r="LET159" s="83"/>
      <c r="LEU159" s="83"/>
      <c r="LEV159" s="83"/>
      <c r="LEW159" s="83"/>
      <c r="LEX159" s="83"/>
      <c r="LEY159" s="83"/>
      <c r="LEZ159" s="83"/>
      <c r="LFA159" s="83"/>
      <c r="LFB159" s="83"/>
      <c r="LFC159" s="83"/>
      <c r="LFD159" s="83"/>
      <c r="LFE159" s="83"/>
      <c r="LFF159" s="83"/>
      <c r="LFG159" s="83"/>
      <c r="LFH159" s="83"/>
      <c r="LFI159" s="83"/>
      <c r="LFJ159" s="83"/>
      <c r="LFK159" s="83"/>
      <c r="LFL159" s="83"/>
      <c r="LFM159" s="83"/>
      <c r="LFN159" s="83"/>
      <c r="LFO159" s="83"/>
      <c r="LFP159" s="83"/>
      <c r="LFQ159" s="83"/>
      <c r="LFR159" s="83"/>
      <c r="LFS159" s="83"/>
      <c r="LFT159" s="83"/>
      <c r="LFU159" s="83"/>
      <c r="LFV159" s="83"/>
      <c r="LFW159" s="83"/>
      <c r="LFX159" s="83"/>
      <c r="LFY159" s="83"/>
      <c r="LFZ159" s="83"/>
      <c r="LGA159" s="83"/>
      <c r="LGB159" s="83"/>
      <c r="LGC159" s="83"/>
      <c r="LGD159" s="83"/>
      <c r="LGE159" s="83"/>
      <c r="LGF159" s="83"/>
      <c r="LGG159" s="83"/>
      <c r="LGH159" s="83"/>
      <c r="LGI159" s="83"/>
      <c r="LGJ159" s="83"/>
      <c r="LGK159" s="83"/>
      <c r="LGL159" s="83"/>
      <c r="LGM159" s="83"/>
      <c r="LGN159" s="83"/>
      <c r="LGO159" s="83"/>
      <c r="LGP159" s="83"/>
      <c r="LGQ159" s="83"/>
      <c r="LGR159" s="83"/>
      <c r="LGS159" s="83"/>
      <c r="LGT159" s="83"/>
      <c r="LGU159" s="83"/>
      <c r="LGV159" s="83"/>
      <c r="LGW159" s="83"/>
      <c r="LGX159" s="83"/>
      <c r="LGY159" s="83"/>
      <c r="LGZ159" s="83"/>
      <c r="LHA159" s="83"/>
      <c r="LHB159" s="83"/>
      <c r="LHC159" s="83"/>
      <c r="LHD159" s="83"/>
      <c r="LHE159" s="83"/>
      <c r="LHF159" s="83"/>
      <c r="LHG159" s="83"/>
      <c r="LHH159" s="83"/>
      <c r="LHI159" s="83"/>
      <c r="LHJ159" s="83"/>
      <c r="LHK159" s="83"/>
      <c r="LHL159" s="83"/>
      <c r="LHM159" s="83"/>
      <c r="LHN159" s="83"/>
      <c r="LHO159" s="83"/>
      <c r="LHP159" s="83"/>
      <c r="LHQ159" s="83"/>
      <c r="LHR159" s="83"/>
      <c r="LHS159" s="83"/>
      <c r="LHT159" s="83"/>
      <c r="LHU159" s="83"/>
      <c r="LHV159" s="83"/>
      <c r="LHW159" s="83"/>
      <c r="LHX159" s="83"/>
      <c r="LHY159" s="83"/>
      <c r="LHZ159" s="83"/>
      <c r="LIA159" s="83"/>
      <c r="LIB159" s="83"/>
      <c r="LIC159" s="83"/>
      <c r="LID159" s="83"/>
      <c r="LIE159" s="83"/>
      <c r="LIF159" s="83"/>
      <c r="LIG159" s="83"/>
      <c r="LIH159" s="83"/>
      <c r="LII159" s="83"/>
      <c r="LIJ159" s="83"/>
      <c r="LIK159" s="83"/>
      <c r="LIL159" s="83"/>
      <c r="LIM159" s="83"/>
      <c r="LIN159" s="83"/>
      <c r="LIO159" s="83"/>
      <c r="LIP159" s="83"/>
      <c r="LIQ159" s="83"/>
      <c r="LIR159" s="83"/>
      <c r="LIS159" s="83"/>
      <c r="LIT159" s="83"/>
      <c r="LIU159" s="83"/>
      <c r="LIV159" s="83"/>
      <c r="LIW159" s="83"/>
      <c r="LIX159" s="83"/>
      <c r="LIY159" s="83"/>
      <c r="LIZ159" s="83"/>
      <c r="LJA159" s="83"/>
      <c r="LJB159" s="83"/>
      <c r="LJC159" s="83"/>
      <c r="LJD159" s="83"/>
      <c r="LJE159" s="83"/>
      <c r="LJF159" s="83"/>
      <c r="LJG159" s="83"/>
      <c r="LJH159" s="83"/>
      <c r="LJI159" s="83"/>
      <c r="LJJ159" s="83"/>
      <c r="LJK159" s="83"/>
      <c r="LJL159" s="83"/>
      <c r="LJM159" s="83"/>
      <c r="LJN159" s="83"/>
      <c r="LJO159" s="83"/>
      <c r="LJP159" s="83"/>
      <c r="LJQ159" s="83"/>
      <c r="LJR159" s="83"/>
      <c r="LJS159" s="83"/>
      <c r="LJT159" s="83"/>
      <c r="LJU159" s="83"/>
      <c r="LJV159" s="83"/>
      <c r="LJW159" s="83"/>
      <c r="LJX159" s="83"/>
      <c r="LJY159" s="83"/>
      <c r="LJZ159" s="83"/>
      <c r="LKA159" s="83"/>
      <c r="LKB159" s="83"/>
      <c r="LKC159" s="83"/>
      <c r="LKD159" s="83"/>
      <c r="LKE159" s="83"/>
      <c r="LKF159" s="83"/>
      <c r="LKG159" s="83"/>
      <c r="LKH159" s="83"/>
      <c r="LKI159" s="83"/>
      <c r="LKJ159" s="83"/>
      <c r="LKK159" s="83"/>
      <c r="LKL159" s="83"/>
      <c r="LKM159" s="83"/>
      <c r="LKN159" s="83"/>
      <c r="LKO159" s="83"/>
      <c r="LKP159" s="83"/>
      <c r="LKQ159" s="83"/>
      <c r="LKR159" s="83"/>
      <c r="LKS159" s="83"/>
      <c r="LKT159" s="83"/>
      <c r="LKU159" s="83"/>
      <c r="LKV159" s="83"/>
      <c r="LKW159" s="83"/>
      <c r="LKX159" s="83"/>
      <c r="LKY159" s="83"/>
      <c r="LKZ159" s="83"/>
      <c r="LLA159" s="83"/>
      <c r="LLB159" s="83"/>
      <c r="LLC159" s="83"/>
      <c r="LLD159" s="83"/>
      <c r="LLE159" s="83"/>
      <c r="LLF159" s="83"/>
      <c r="LLG159" s="83"/>
      <c r="LLH159" s="83"/>
      <c r="LLI159" s="83"/>
      <c r="LLJ159" s="83"/>
      <c r="LLK159" s="83"/>
      <c r="LLL159" s="83"/>
      <c r="LLM159" s="83"/>
      <c r="LLN159" s="83"/>
      <c r="LLO159" s="83"/>
      <c r="LLP159" s="83"/>
      <c r="LLQ159" s="83"/>
      <c r="LLR159" s="83"/>
      <c r="LLS159" s="83"/>
      <c r="LLT159" s="83"/>
      <c r="LLU159" s="83"/>
      <c r="LLV159" s="83"/>
      <c r="LLW159" s="83"/>
      <c r="LLX159" s="83"/>
      <c r="LLY159" s="83"/>
      <c r="LLZ159" s="83"/>
      <c r="LMA159" s="83"/>
      <c r="LMB159" s="83"/>
      <c r="LMC159" s="83"/>
      <c r="LMD159" s="83"/>
      <c r="LME159" s="83"/>
      <c r="LMF159" s="83"/>
      <c r="LMG159" s="83"/>
      <c r="LMH159" s="83"/>
      <c r="LMI159" s="83"/>
      <c r="LMJ159" s="83"/>
      <c r="LMK159" s="83"/>
      <c r="LML159" s="83"/>
      <c r="LMM159" s="83"/>
      <c r="LMN159" s="83"/>
      <c r="LMO159" s="83"/>
      <c r="LMP159" s="83"/>
      <c r="LMQ159" s="83"/>
      <c r="LMR159" s="83"/>
      <c r="LMS159" s="83"/>
      <c r="LMT159" s="83"/>
      <c r="LMU159" s="83"/>
      <c r="LMV159" s="83"/>
      <c r="LMW159" s="83"/>
      <c r="LMX159" s="83"/>
      <c r="LMY159" s="83"/>
      <c r="LMZ159" s="83"/>
      <c r="LNA159" s="83"/>
      <c r="LNB159" s="83"/>
      <c r="LNC159" s="83"/>
      <c r="LND159" s="83"/>
      <c r="LNE159" s="83"/>
      <c r="LNF159" s="83"/>
      <c r="LNG159" s="83"/>
      <c r="LNH159" s="83"/>
      <c r="LNI159" s="83"/>
      <c r="LNJ159" s="83"/>
      <c r="LNK159" s="83"/>
      <c r="LNL159" s="83"/>
      <c r="LNM159" s="83"/>
      <c r="LNN159" s="83"/>
      <c r="LNO159" s="83"/>
      <c r="LNP159" s="83"/>
      <c r="LNQ159" s="83"/>
      <c r="LNR159" s="83"/>
      <c r="LNS159" s="83"/>
      <c r="LNT159" s="83"/>
      <c r="LNU159" s="83"/>
      <c r="LNV159" s="83"/>
      <c r="LNW159" s="83"/>
      <c r="LNX159" s="83"/>
      <c r="LNY159" s="83"/>
      <c r="LNZ159" s="83"/>
      <c r="LOA159" s="83"/>
      <c r="LOB159" s="83"/>
      <c r="LOC159" s="83"/>
      <c r="LOD159" s="83"/>
      <c r="LOE159" s="83"/>
      <c r="LOF159" s="83"/>
      <c r="LOG159" s="83"/>
      <c r="LOH159" s="83"/>
      <c r="LOI159" s="83"/>
      <c r="LOJ159" s="83"/>
      <c r="LOK159" s="83"/>
      <c r="LOL159" s="83"/>
      <c r="LOM159" s="83"/>
      <c r="LON159" s="83"/>
      <c r="LOO159" s="83"/>
      <c r="LOP159" s="83"/>
      <c r="LOQ159" s="83"/>
      <c r="LOR159" s="83"/>
      <c r="LOS159" s="83"/>
      <c r="LOT159" s="83"/>
      <c r="LOU159" s="83"/>
      <c r="LOV159" s="83"/>
      <c r="LOW159" s="83"/>
      <c r="LOX159" s="83"/>
      <c r="LOY159" s="83"/>
      <c r="LOZ159" s="83"/>
      <c r="LPA159" s="83"/>
      <c r="LPB159" s="83"/>
      <c r="LPC159" s="83"/>
      <c r="LPD159" s="83"/>
      <c r="LPE159" s="83"/>
      <c r="LPF159" s="83"/>
      <c r="LPG159" s="83"/>
      <c r="LPH159" s="83"/>
      <c r="LPI159" s="83"/>
      <c r="LPJ159" s="83"/>
      <c r="LPK159" s="83"/>
      <c r="LPL159" s="83"/>
      <c r="LPM159" s="83"/>
      <c r="LPN159" s="83"/>
      <c r="LPO159" s="83"/>
      <c r="LPP159" s="83"/>
      <c r="LPQ159" s="83"/>
      <c r="LPR159" s="83"/>
      <c r="LPS159" s="83"/>
      <c r="LPT159" s="83"/>
      <c r="LPU159" s="83"/>
      <c r="LPV159" s="83"/>
      <c r="LPW159" s="83"/>
      <c r="LPX159" s="83"/>
      <c r="LPY159" s="83"/>
      <c r="LPZ159" s="83"/>
      <c r="LQA159" s="83"/>
      <c r="LQB159" s="83"/>
      <c r="LQC159" s="83"/>
      <c r="LQD159" s="83"/>
      <c r="LQE159" s="83"/>
      <c r="LQF159" s="83"/>
      <c r="LQG159" s="83"/>
      <c r="LQH159" s="83"/>
      <c r="LQI159" s="83"/>
      <c r="LQJ159" s="83"/>
      <c r="LQK159" s="83"/>
      <c r="LQL159" s="83"/>
      <c r="LQM159" s="83"/>
      <c r="LQN159" s="83"/>
      <c r="LQO159" s="83"/>
      <c r="LQP159" s="83"/>
      <c r="LQQ159" s="83"/>
      <c r="LQR159" s="83"/>
      <c r="LQS159" s="83"/>
      <c r="LQT159" s="83"/>
      <c r="LQU159" s="83"/>
      <c r="LQV159" s="83"/>
      <c r="LQW159" s="83"/>
      <c r="LQX159" s="83"/>
      <c r="LQY159" s="83"/>
      <c r="LQZ159" s="83"/>
      <c r="LRA159" s="83"/>
      <c r="LRB159" s="83"/>
      <c r="LRC159" s="83"/>
      <c r="LRD159" s="83"/>
      <c r="LRE159" s="83"/>
      <c r="LRF159" s="83"/>
      <c r="LRG159" s="83"/>
      <c r="LRH159" s="83"/>
      <c r="LRI159" s="83"/>
      <c r="LRJ159" s="83"/>
      <c r="LRK159" s="83"/>
      <c r="LRL159" s="83"/>
      <c r="LRM159" s="83"/>
      <c r="LRN159" s="83"/>
      <c r="LRO159" s="83"/>
      <c r="LRP159" s="83"/>
      <c r="LRQ159" s="83"/>
      <c r="LRR159" s="83"/>
      <c r="LRS159" s="83"/>
      <c r="LRT159" s="83"/>
      <c r="LRU159" s="83"/>
      <c r="LRV159" s="83"/>
      <c r="LRW159" s="83"/>
      <c r="LRX159" s="83"/>
      <c r="LRY159" s="83"/>
      <c r="LRZ159" s="83"/>
      <c r="LSA159" s="83"/>
      <c r="LSB159" s="83"/>
      <c r="LSC159" s="83"/>
      <c r="LSD159" s="83"/>
      <c r="LSE159" s="83"/>
      <c r="LSF159" s="83"/>
      <c r="LSG159" s="83"/>
      <c r="LSH159" s="83"/>
      <c r="LSI159" s="83"/>
      <c r="LSJ159" s="83"/>
      <c r="LSK159" s="83"/>
      <c r="LSL159" s="83"/>
      <c r="LSM159" s="83"/>
      <c r="LSN159" s="83"/>
      <c r="LSO159" s="83"/>
      <c r="LSP159" s="83"/>
      <c r="LSQ159" s="83"/>
      <c r="LSR159" s="83"/>
      <c r="LSS159" s="83"/>
      <c r="LST159" s="83"/>
      <c r="LSU159" s="83"/>
      <c r="LSV159" s="83"/>
      <c r="LSW159" s="83"/>
      <c r="LSX159" s="83"/>
      <c r="LSY159" s="83"/>
      <c r="LSZ159" s="83"/>
      <c r="LTA159" s="83"/>
      <c r="LTB159" s="83"/>
      <c r="LTC159" s="83"/>
      <c r="LTD159" s="83"/>
      <c r="LTE159" s="83"/>
      <c r="LTF159" s="83"/>
      <c r="LTG159" s="83"/>
      <c r="LTH159" s="83"/>
      <c r="LTI159" s="83"/>
      <c r="LTJ159" s="83"/>
      <c r="LTK159" s="83"/>
      <c r="LTL159" s="83"/>
      <c r="LTM159" s="83"/>
      <c r="LTN159" s="83"/>
      <c r="LTO159" s="83"/>
      <c r="LTP159" s="83"/>
      <c r="LTQ159" s="83"/>
      <c r="LTR159" s="83"/>
      <c r="LTS159" s="83"/>
      <c r="LTT159" s="83"/>
      <c r="LTU159" s="83"/>
      <c r="LTV159" s="83"/>
      <c r="LTW159" s="83"/>
      <c r="LTX159" s="83"/>
      <c r="LTY159" s="83"/>
      <c r="LTZ159" s="83"/>
      <c r="LUA159" s="83"/>
      <c r="LUB159" s="83"/>
      <c r="LUC159" s="83"/>
      <c r="LUD159" s="83"/>
      <c r="LUE159" s="83"/>
      <c r="LUF159" s="83"/>
      <c r="LUG159" s="83"/>
      <c r="LUH159" s="83"/>
      <c r="LUI159" s="83"/>
      <c r="LUJ159" s="83"/>
      <c r="LUK159" s="83"/>
      <c r="LUL159" s="83"/>
      <c r="LUM159" s="83"/>
      <c r="LUN159" s="83"/>
      <c r="LUO159" s="83"/>
      <c r="LUP159" s="83"/>
      <c r="LUQ159" s="83"/>
      <c r="LUR159" s="83"/>
      <c r="LUS159" s="83"/>
      <c r="LUT159" s="83"/>
      <c r="LUU159" s="83"/>
      <c r="LUV159" s="83"/>
      <c r="LUW159" s="83"/>
      <c r="LUX159" s="83"/>
      <c r="LUY159" s="83"/>
      <c r="LUZ159" s="83"/>
      <c r="LVA159" s="83"/>
      <c r="LVB159" s="83"/>
      <c r="LVC159" s="83"/>
      <c r="LVD159" s="83"/>
      <c r="LVE159" s="83"/>
      <c r="LVF159" s="83"/>
      <c r="LVG159" s="83"/>
      <c r="LVH159" s="83"/>
      <c r="LVI159" s="83"/>
      <c r="LVJ159" s="83"/>
      <c r="LVK159" s="83"/>
      <c r="LVL159" s="83"/>
      <c r="LVM159" s="83"/>
      <c r="LVN159" s="83"/>
      <c r="LVO159" s="83"/>
      <c r="LVP159" s="83"/>
      <c r="LVQ159" s="83"/>
      <c r="LVR159" s="83"/>
      <c r="LVS159" s="83"/>
      <c r="LVT159" s="83"/>
      <c r="LVU159" s="83"/>
      <c r="LVV159" s="83"/>
      <c r="LVW159" s="83"/>
      <c r="LVX159" s="83"/>
      <c r="LVY159" s="83"/>
      <c r="LVZ159" s="83"/>
      <c r="LWA159" s="83"/>
      <c r="LWB159" s="83"/>
      <c r="LWC159" s="83"/>
      <c r="LWD159" s="83"/>
      <c r="LWE159" s="83"/>
      <c r="LWF159" s="83"/>
      <c r="LWG159" s="83"/>
      <c r="LWH159" s="83"/>
      <c r="LWI159" s="83"/>
      <c r="LWJ159" s="83"/>
      <c r="LWK159" s="83"/>
      <c r="LWL159" s="83"/>
      <c r="LWM159" s="83"/>
      <c r="LWN159" s="83"/>
      <c r="LWO159" s="83"/>
      <c r="LWP159" s="83"/>
      <c r="LWQ159" s="83"/>
      <c r="LWR159" s="83"/>
      <c r="LWS159" s="83"/>
      <c r="LWT159" s="83"/>
      <c r="LWU159" s="83"/>
      <c r="LWV159" s="83"/>
      <c r="LWW159" s="83"/>
      <c r="LWX159" s="83"/>
      <c r="LWY159" s="83"/>
      <c r="LWZ159" s="83"/>
      <c r="LXA159" s="83"/>
      <c r="LXB159" s="83"/>
      <c r="LXC159" s="83"/>
      <c r="LXD159" s="83"/>
      <c r="LXE159" s="83"/>
      <c r="LXF159" s="83"/>
      <c r="LXG159" s="83"/>
      <c r="LXH159" s="83"/>
      <c r="LXI159" s="83"/>
      <c r="LXJ159" s="83"/>
      <c r="LXK159" s="83"/>
      <c r="LXL159" s="83"/>
      <c r="LXM159" s="83"/>
      <c r="LXN159" s="83"/>
      <c r="LXO159" s="83"/>
      <c r="LXP159" s="83"/>
      <c r="LXQ159" s="83"/>
      <c r="LXR159" s="83"/>
      <c r="LXS159" s="83"/>
      <c r="LXT159" s="83"/>
      <c r="LXU159" s="83"/>
      <c r="LXV159" s="83"/>
      <c r="LXW159" s="83"/>
      <c r="LXX159" s="83"/>
      <c r="LXY159" s="83"/>
      <c r="LXZ159" s="83"/>
      <c r="LYA159" s="83"/>
      <c r="LYB159" s="83"/>
      <c r="LYC159" s="83"/>
      <c r="LYD159" s="83"/>
      <c r="LYE159" s="83"/>
      <c r="LYF159" s="83"/>
      <c r="LYG159" s="83"/>
      <c r="LYH159" s="83"/>
      <c r="LYI159" s="83"/>
      <c r="LYJ159" s="83"/>
      <c r="LYK159" s="83"/>
      <c r="LYL159" s="83"/>
      <c r="LYM159" s="83"/>
      <c r="LYN159" s="83"/>
      <c r="LYO159" s="83"/>
      <c r="LYP159" s="83"/>
      <c r="LYQ159" s="83"/>
      <c r="LYR159" s="83"/>
      <c r="LYS159" s="83"/>
      <c r="LYT159" s="83"/>
      <c r="LYU159" s="83"/>
      <c r="LYV159" s="83"/>
      <c r="LYW159" s="83"/>
      <c r="LYX159" s="83"/>
      <c r="LYY159" s="83"/>
      <c r="LYZ159" s="83"/>
      <c r="LZA159" s="83"/>
      <c r="LZB159" s="83"/>
      <c r="LZC159" s="83"/>
      <c r="LZD159" s="83"/>
      <c r="LZE159" s="83"/>
      <c r="LZF159" s="83"/>
      <c r="LZG159" s="83"/>
      <c r="LZH159" s="83"/>
      <c r="LZI159" s="83"/>
      <c r="LZJ159" s="83"/>
      <c r="LZK159" s="83"/>
      <c r="LZL159" s="83"/>
      <c r="LZM159" s="83"/>
      <c r="LZN159" s="83"/>
      <c r="LZO159" s="83"/>
      <c r="LZP159" s="83"/>
      <c r="LZQ159" s="83"/>
      <c r="LZR159" s="83"/>
      <c r="LZS159" s="83"/>
      <c r="LZT159" s="83"/>
      <c r="LZU159" s="83"/>
      <c r="LZV159" s="83"/>
      <c r="LZW159" s="83"/>
      <c r="LZX159" s="83"/>
      <c r="LZY159" s="83"/>
      <c r="LZZ159" s="83"/>
      <c r="MAA159" s="83"/>
      <c r="MAB159" s="83"/>
      <c r="MAC159" s="83"/>
      <c r="MAD159" s="83"/>
      <c r="MAE159" s="83"/>
      <c r="MAF159" s="83"/>
      <c r="MAG159" s="83"/>
      <c r="MAH159" s="83"/>
      <c r="MAI159" s="83"/>
      <c r="MAJ159" s="83"/>
      <c r="MAK159" s="83"/>
      <c r="MAL159" s="83"/>
      <c r="MAM159" s="83"/>
      <c r="MAN159" s="83"/>
      <c r="MAO159" s="83"/>
      <c r="MAP159" s="83"/>
      <c r="MAQ159" s="83"/>
      <c r="MAR159" s="83"/>
      <c r="MAS159" s="83"/>
      <c r="MAT159" s="83"/>
      <c r="MAU159" s="83"/>
      <c r="MAV159" s="83"/>
      <c r="MAW159" s="83"/>
      <c r="MAX159" s="83"/>
      <c r="MAY159" s="83"/>
      <c r="MAZ159" s="83"/>
      <c r="MBA159" s="83"/>
      <c r="MBB159" s="83"/>
      <c r="MBC159" s="83"/>
      <c r="MBD159" s="83"/>
      <c r="MBE159" s="83"/>
      <c r="MBF159" s="83"/>
      <c r="MBG159" s="83"/>
      <c r="MBH159" s="83"/>
      <c r="MBI159" s="83"/>
      <c r="MBJ159" s="83"/>
      <c r="MBK159" s="83"/>
      <c r="MBL159" s="83"/>
      <c r="MBM159" s="83"/>
      <c r="MBN159" s="83"/>
      <c r="MBO159" s="83"/>
      <c r="MBP159" s="83"/>
      <c r="MBQ159" s="83"/>
      <c r="MBR159" s="83"/>
      <c r="MBS159" s="83"/>
      <c r="MBT159" s="83"/>
      <c r="MBU159" s="83"/>
      <c r="MBV159" s="83"/>
      <c r="MBW159" s="83"/>
      <c r="MBX159" s="83"/>
      <c r="MBY159" s="83"/>
      <c r="MBZ159" s="83"/>
      <c r="MCA159" s="83"/>
      <c r="MCB159" s="83"/>
      <c r="MCC159" s="83"/>
      <c r="MCD159" s="83"/>
      <c r="MCE159" s="83"/>
      <c r="MCF159" s="83"/>
      <c r="MCG159" s="83"/>
      <c r="MCH159" s="83"/>
      <c r="MCI159" s="83"/>
      <c r="MCJ159" s="83"/>
      <c r="MCK159" s="83"/>
      <c r="MCL159" s="83"/>
      <c r="MCM159" s="83"/>
      <c r="MCN159" s="83"/>
      <c r="MCO159" s="83"/>
      <c r="MCP159" s="83"/>
      <c r="MCQ159" s="83"/>
      <c r="MCR159" s="83"/>
      <c r="MCS159" s="83"/>
      <c r="MCT159" s="83"/>
      <c r="MCU159" s="83"/>
      <c r="MCV159" s="83"/>
      <c r="MCW159" s="83"/>
      <c r="MCX159" s="83"/>
      <c r="MCY159" s="83"/>
      <c r="MCZ159" s="83"/>
      <c r="MDA159" s="83"/>
      <c r="MDB159" s="83"/>
      <c r="MDC159" s="83"/>
      <c r="MDD159" s="83"/>
      <c r="MDE159" s="83"/>
      <c r="MDF159" s="83"/>
      <c r="MDG159" s="83"/>
      <c r="MDH159" s="83"/>
      <c r="MDI159" s="83"/>
      <c r="MDJ159" s="83"/>
      <c r="MDK159" s="83"/>
      <c r="MDL159" s="83"/>
      <c r="MDM159" s="83"/>
      <c r="MDN159" s="83"/>
      <c r="MDO159" s="83"/>
      <c r="MDP159" s="83"/>
      <c r="MDQ159" s="83"/>
      <c r="MDR159" s="83"/>
      <c r="MDS159" s="83"/>
      <c r="MDT159" s="83"/>
      <c r="MDU159" s="83"/>
      <c r="MDV159" s="83"/>
      <c r="MDW159" s="83"/>
      <c r="MDX159" s="83"/>
      <c r="MDY159" s="83"/>
      <c r="MDZ159" s="83"/>
      <c r="MEA159" s="83"/>
      <c r="MEB159" s="83"/>
      <c r="MEC159" s="83"/>
      <c r="MED159" s="83"/>
      <c r="MEE159" s="83"/>
      <c r="MEF159" s="83"/>
      <c r="MEG159" s="83"/>
      <c r="MEH159" s="83"/>
      <c r="MEI159" s="83"/>
      <c r="MEJ159" s="83"/>
      <c r="MEK159" s="83"/>
      <c r="MEL159" s="83"/>
      <c r="MEM159" s="83"/>
      <c r="MEN159" s="83"/>
      <c r="MEO159" s="83"/>
      <c r="MEP159" s="83"/>
      <c r="MEQ159" s="83"/>
      <c r="MER159" s="83"/>
      <c r="MES159" s="83"/>
      <c r="MET159" s="83"/>
      <c r="MEU159" s="83"/>
      <c r="MEV159" s="83"/>
      <c r="MEW159" s="83"/>
      <c r="MEX159" s="83"/>
      <c r="MEY159" s="83"/>
      <c r="MEZ159" s="83"/>
      <c r="MFA159" s="83"/>
      <c r="MFB159" s="83"/>
      <c r="MFC159" s="83"/>
      <c r="MFD159" s="83"/>
      <c r="MFE159" s="83"/>
      <c r="MFF159" s="83"/>
      <c r="MFG159" s="83"/>
      <c r="MFH159" s="83"/>
      <c r="MFI159" s="83"/>
      <c r="MFJ159" s="83"/>
      <c r="MFK159" s="83"/>
      <c r="MFL159" s="83"/>
      <c r="MFM159" s="83"/>
      <c r="MFN159" s="83"/>
      <c r="MFO159" s="83"/>
      <c r="MFP159" s="83"/>
      <c r="MFQ159" s="83"/>
      <c r="MFR159" s="83"/>
      <c r="MFS159" s="83"/>
      <c r="MFT159" s="83"/>
      <c r="MFU159" s="83"/>
      <c r="MFV159" s="83"/>
      <c r="MFW159" s="83"/>
      <c r="MFX159" s="83"/>
      <c r="MFY159" s="83"/>
      <c r="MFZ159" s="83"/>
      <c r="MGA159" s="83"/>
      <c r="MGB159" s="83"/>
      <c r="MGC159" s="83"/>
      <c r="MGD159" s="83"/>
      <c r="MGE159" s="83"/>
      <c r="MGF159" s="83"/>
      <c r="MGG159" s="83"/>
      <c r="MGH159" s="83"/>
      <c r="MGI159" s="83"/>
      <c r="MGJ159" s="83"/>
      <c r="MGK159" s="83"/>
      <c r="MGL159" s="83"/>
      <c r="MGM159" s="83"/>
      <c r="MGN159" s="83"/>
      <c r="MGO159" s="83"/>
      <c r="MGP159" s="83"/>
      <c r="MGQ159" s="83"/>
      <c r="MGR159" s="83"/>
      <c r="MGS159" s="83"/>
      <c r="MGT159" s="83"/>
      <c r="MGU159" s="83"/>
      <c r="MGV159" s="83"/>
      <c r="MGW159" s="83"/>
      <c r="MGX159" s="83"/>
      <c r="MGY159" s="83"/>
      <c r="MGZ159" s="83"/>
      <c r="MHA159" s="83"/>
      <c r="MHB159" s="83"/>
      <c r="MHC159" s="83"/>
      <c r="MHD159" s="83"/>
      <c r="MHE159" s="83"/>
      <c r="MHF159" s="83"/>
      <c r="MHG159" s="83"/>
      <c r="MHH159" s="83"/>
      <c r="MHI159" s="83"/>
      <c r="MHJ159" s="83"/>
      <c r="MHK159" s="83"/>
      <c r="MHL159" s="83"/>
      <c r="MHM159" s="83"/>
      <c r="MHN159" s="83"/>
      <c r="MHO159" s="83"/>
      <c r="MHP159" s="83"/>
      <c r="MHQ159" s="83"/>
      <c r="MHR159" s="83"/>
      <c r="MHS159" s="83"/>
      <c r="MHT159" s="83"/>
      <c r="MHU159" s="83"/>
      <c r="MHV159" s="83"/>
      <c r="MHW159" s="83"/>
      <c r="MHX159" s="83"/>
      <c r="MHY159" s="83"/>
      <c r="MHZ159" s="83"/>
      <c r="MIA159" s="83"/>
      <c r="MIB159" s="83"/>
      <c r="MIC159" s="83"/>
      <c r="MID159" s="83"/>
      <c r="MIE159" s="83"/>
      <c r="MIF159" s="83"/>
      <c r="MIG159" s="83"/>
      <c r="MIH159" s="83"/>
      <c r="MII159" s="83"/>
      <c r="MIJ159" s="83"/>
      <c r="MIK159" s="83"/>
      <c r="MIL159" s="83"/>
      <c r="MIM159" s="83"/>
      <c r="MIN159" s="83"/>
      <c r="MIO159" s="83"/>
      <c r="MIP159" s="83"/>
      <c r="MIQ159" s="83"/>
      <c r="MIR159" s="83"/>
      <c r="MIS159" s="83"/>
      <c r="MIT159" s="83"/>
      <c r="MIU159" s="83"/>
      <c r="MIV159" s="83"/>
      <c r="MIW159" s="83"/>
      <c r="MIX159" s="83"/>
      <c r="MIY159" s="83"/>
      <c r="MIZ159" s="83"/>
      <c r="MJA159" s="83"/>
      <c r="MJB159" s="83"/>
      <c r="MJC159" s="83"/>
      <c r="MJD159" s="83"/>
      <c r="MJE159" s="83"/>
      <c r="MJF159" s="83"/>
      <c r="MJG159" s="83"/>
      <c r="MJH159" s="83"/>
      <c r="MJI159" s="83"/>
      <c r="MJJ159" s="83"/>
      <c r="MJK159" s="83"/>
      <c r="MJL159" s="83"/>
      <c r="MJM159" s="83"/>
      <c r="MJN159" s="83"/>
      <c r="MJO159" s="83"/>
      <c r="MJP159" s="83"/>
      <c r="MJQ159" s="83"/>
      <c r="MJR159" s="83"/>
      <c r="MJS159" s="83"/>
      <c r="MJT159" s="83"/>
      <c r="MJU159" s="83"/>
      <c r="MJV159" s="83"/>
      <c r="MJW159" s="83"/>
      <c r="MJX159" s="83"/>
      <c r="MJY159" s="83"/>
      <c r="MJZ159" s="83"/>
      <c r="MKA159" s="83"/>
      <c r="MKB159" s="83"/>
      <c r="MKC159" s="83"/>
      <c r="MKD159" s="83"/>
      <c r="MKE159" s="83"/>
      <c r="MKF159" s="83"/>
      <c r="MKG159" s="83"/>
      <c r="MKH159" s="83"/>
      <c r="MKI159" s="83"/>
      <c r="MKJ159" s="83"/>
      <c r="MKK159" s="83"/>
      <c r="MKL159" s="83"/>
      <c r="MKM159" s="83"/>
      <c r="MKN159" s="83"/>
      <c r="MKO159" s="83"/>
      <c r="MKP159" s="83"/>
      <c r="MKQ159" s="83"/>
      <c r="MKR159" s="83"/>
      <c r="MKS159" s="83"/>
      <c r="MKT159" s="83"/>
      <c r="MKU159" s="83"/>
      <c r="MKV159" s="83"/>
      <c r="MKW159" s="83"/>
      <c r="MKX159" s="83"/>
      <c r="MKY159" s="83"/>
      <c r="MKZ159" s="83"/>
      <c r="MLA159" s="83"/>
      <c r="MLB159" s="83"/>
      <c r="MLC159" s="83"/>
      <c r="MLD159" s="83"/>
      <c r="MLE159" s="83"/>
      <c r="MLF159" s="83"/>
      <c r="MLG159" s="83"/>
      <c r="MLH159" s="83"/>
      <c r="MLI159" s="83"/>
      <c r="MLJ159" s="83"/>
      <c r="MLK159" s="83"/>
      <c r="MLL159" s="83"/>
      <c r="MLM159" s="83"/>
      <c r="MLN159" s="83"/>
      <c r="MLO159" s="83"/>
      <c r="MLP159" s="83"/>
      <c r="MLQ159" s="83"/>
      <c r="MLR159" s="83"/>
      <c r="MLS159" s="83"/>
      <c r="MLT159" s="83"/>
      <c r="MLU159" s="83"/>
      <c r="MLV159" s="83"/>
      <c r="MLW159" s="83"/>
      <c r="MLX159" s="83"/>
      <c r="MLY159" s="83"/>
      <c r="MLZ159" s="83"/>
      <c r="MMA159" s="83"/>
      <c r="MMB159" s="83"/>
      <c r="MMC159" s="83"/>
      <c r="MMD159" s="83"/>
      <c r="MME159" s="83"/>
      <c r="MMF159" s="83"/>
      <c r="MMG159" s="83"/>
      <c r="MMH159" s="83"/>
      <c r="MMI159" s="83"/>
      <c r="MMJ159" s="83"/>
      <c r="MMK159" s="83"/>
      <c r="MML159" s="83"/>
      <c r="MMM159" s="83"/>
      <c r="MMN159" s="83"/>
      <c r="MMO159" s="83"/>
      <c r="MMP159" s="83"/>
      <c r="MMQ159" s="83"/>
      <c r="MMR159" s="83"/>
      <c r="MMS159" s="83"/>
      <c r="MMT159" s="83"/>
      <c r="MMU159" s="83"/>
      <c r="MMV159" s="83"/>
      <c r="MMW159" s="83"/>
      <c r="MMX159" s="83"/>
      <c r="MMY159" s="83"/>
      <c r="MMZ159" s="83"/>
      <c r="MNA159" s="83"/>
      <c r="MNB159" s="83"/>
      <c r="MNC159" s="83"/>
      <c r="MND159" s="83"/>
      <c r="MNE159" s="83"/>
      <c r="MNF159" s="83"/>
      <c r="MNG159" s="83"/>
      <c r="MNH159" s="83"/>
      <c r="MNI159" s="83"/>
      <c r="MNJ159" s="83"/>
      <c r="MNK159" s="83"/>
      <c r="MNL159" s="83"/>
      <c r="MNM159" s="83"/>
      <c r="MNN159" s="83"/>
      <c r="MNO159" s="83"/>
      <c r="MNP159" s="83"/>
      <c r="MNQ159" s="83"/>
      <c r="MNR159" s="83"/>
      <c r="MNS159" s="83"/>
      <c r="MNT159" s="83"/>
      <c r="MNU159" s="83"/>
      <c r="MNV159" s="83"/>
      <c r="MNW159" s="83"/>
      <c r="MNX159" s="83"/>
      <c r="MNY159" s="83"/>
      <c r="MNZ159" s="83"/>
      <c r="MOA159" s="83"/>
      <c r="MOB159" s="83"/>
      <c r="MOC159" s="83"/>
      <c r="MOD159" s="83"/>
      <c r="MOE159" s="83"/>
      <c r="MOF159" s="83"/>
      <c r="MOG159" s="83"/>
      <c r="MOH159" s="83"/>
      <c r="MOI159" s="83"/>
      <c r="MOJ159" s="83"/>
      <c r="MOK159" s="83"/>
      <c r="MOL159" s="83"/>
      <c r="MOM159" s="83"/>
      <c r="MON159" s="83"/>
      <c r="MOO159" s="83"/>
      <c r="MOP159" s="83"/>
      <c r="MOQ159" s="83"/>
      <c r="MOR159" s="83"/>
      <c r="MOS159" s="83"/>
      <c r="MOT159" s="83"/>
      <c r="MOU159" s="83"/>
      <c r="MOV159" s="83"/>
      <c r="MOW159" s="83"/>
      <c r="MOX159" s="83"/>
      <c r="MOY159" s="83"/>
      <c r="MOZ159" s="83"/>
      <c r="MPA159" s="83"/>
      <c r="MPB159" s="83"/>
      <c r="MPC159" s="83"/>
      <c r="MPD159" s="83"/>
      <c r="MPE159" s="83"/>
      <c r="MPF159" s="83"/>
      <c r="MPG159" s="83"/>
      <c r="MPH159" s="83"/>
      <c r="MPI159" s="83"/>
      <c r="MPJ159" s="83"/>
      <c r="MPK159" s="83"/>
      <c r="MPL159" s="83"/>
      <c r="MPM159" s="83"/>
      <c r="MPN159" s="83"/>
      <c r="MPO159" s="83"/>
      <c r="MPP159" s="83"/>
      <c r="MPQ159" s="83"/>
      <c r="MPR159" s="83"/>
      <c r="MPS159" s="83"/>
      <c r="MPT159" s="83"/>
      <c r="MPU159" s="83"/>
      <c r="MPV159" s="83"/>
      <c r="MPW159" s="83"/>
      <c r="MPX159" s="83"/>
      <c r="MPY159" s="83"/>
      <c r="MPZ159" s="83"/>
      <c r="MQA159" s="83"/>
      <c r="MQB159" s="83"/>
      <c r="MQC159" s="83"/>
      <c r="MQD159" s="83"/>
      <c r="MQE159" s="83"/>
      <c r="MQF159" s="83"/>
      <c r="MQG159" s="83"/>
      <c r="MQH159" s="83"/>
      <c r="MQI159" s="83"/>
      <c r="MQJ159" s="83"/>
      <c r="MQK159" s="83"/>
      <c r="MQL159" s="83"/>
      <c r="MQM159" s="83"/>
      <c r="MQN159" s="83"/>
      <c r="MQO159" s="83"/>
      <c r="MQP159" s="83"/>
      <c r="MQQ159" s="83"/>
      <c r="MQR159" s="83"/>
      <c r="MQS159" s="83"/>
      <c r="MQT159" s="83"/>
      <c r="MQU159" s="83"/>
      <c r="MQV159" s="83"/>
      <c r="MQW159" s="83"/>
      <c r="MQX159" s="83"/>
      <c r="MQY159" s="83"/>
      <c r="MQZ159" s="83"/>
      <c r="MRA159" s="83"/>
      <c r="MRB159" s="83"/>
      <c r="MRC159" s="83"/>
      <c r="MRD159" s="83"/>
      <c r="MRE159" s="83"/>
      <c r="MRF159" s="83"/>
      <c r="MRG159" s="83"/>
      <c r="MRH159" s="83"/>
      <c r="MRI159" s="83"/>
      <c r="MRJ159" s="83"/>
      <c r="MRK159" s="83"/>
      <c r="MRL159" s="83"/>
      <c r="MRM159" s="83"/>
      <c r="MRN159" s="83"/>
      <c r="MRO159" s="83"/>
      <c r="MRP159" s="83"/>
      <c r="MRQ159" s="83"/>
      <c r="MRR159" s="83"/>
      <c r="MRS159" s="83"/>
      <c r="MRT159" s="83"/>
      <c r="MRU159" s="83"/>
      <c r="MRV159" s="83"/>
      <c r="MRW159" s="83"/>
      <c r="MRX159" s="83"/>
      <c r="MRY159" s="83"/>
      <c r="MRZ159" s="83"/>
      <c r="MSA159" s="83"/>
      <c r="MSB159" s="83"/>
      <c r="MSC159" s="83"/>
      <c r="MSD159" s="83"/>
      <c r="MSE159" s="83"/>
      <c r="MSF159" s="83"/>
      <c r="MSG159" s="83"/>
      <c r="MSH159" s="83"/>
      <c r="MSI159" s="83"/>
      <c r="MSJ159" s="83"/>
      <c r="MSK159" s="83"/>
      <c r="MSL159" s="83"/>
      <c r="MSM159" s="83"/>
      <c r="MSN159" s="83"/>
      <c r="MSO159" s="83"/>
      <c r="MSP159" s="83"/>
      <c r="MSQ159" s="83"/>
      <c r="MSR159" s="83"/>
      <c r="MSS159" s="83"/>
      <c r="MST159" s="83"/>
      <c r="MSU159" s="83"/>
      <c r="MSV159" s="83"/>
      <c r="MSW159" s="83"/>
      <c r="MSX159" s="83"/>
      <c r="MSY159" s="83"/>
      <c r="MSZ159" s="83"/>
      <c r="MTA159" s="83"/>
      <c r="MTB159" s="83"/>
      <c r="MTC159" s="83"/>
      <c r="MTD159" s="83"/>
      <c r="MTE159" s="83"/>
      <c r="MTF159" s="83"/>
      <c r="MTG159" s="83"/>
      <c r="MTH159" s="83"/>
      <c r="MTI159" s="83"/>
      <c r="MTJ159" s="83"/>
      <c r="MTK159" s="83"/>
      <c r="MTL159" s="83"/>
      <c r="MTM159" s="83"/>
      <c r="MTN159" s="83"/>
      <c r="MTO159" s="83"/>
      <c r="MTP159" s="83"/>
      <c r="MTQ159" s="83"/>
      <c r="MTR159" s="83"/>
      <c r="MTS159" s="83"/>
      <c r="MTT159" s="83"/>
      <c r="MTU159" s="83"/>
      <c r="MTV159" s="83"/>
      <c r="MTW159" s="83"/>
      <c r="MTX159" s="83"/>
      <c r="MTY159" s="83"/>
      <c r="MTZ159" s="83"/>
      <c r="MUA159" s="83"/>
      <c r="MUB159" s="83"/>
      <c r="MUC159" s="83"/>
      <c r="MUD159" s="83"/>
      <c r="MUE159" s="83"/>
      <c r="MUF159" s="83"/>
      <c r="MUG159" s="83"/>
      <c r="MUH159" s="83"/>
      <c r="MUI159" s="83"/>
      <c r="MUJ159" s="83"/>
      <c r="MUK159" s="83"/>
      <c r="MUL159" s="83"/>
      <c r="MUM159" s="83"/>
      <c r="MUN159" s="83"/>
      <c r="MUO159" s="83"/>
      <c r="MUP159" s="83"/>
      <c r="MUQ159" s="83"/>
      <c r="MUR159" s="83"/>
      <c r="MUS159" s="83"/>
      <c r="MUT159" s="83"/>
      <c r="MUU159" s="83"/>
      <c r="MUV159" s="83"/>
      <c r="MUW159" s="83"/>
      <c r="MUX159" s="83"/>
      <c r="MUY159" s="83"/>
      <c r="MUZ159" s="83"/>
      <c r="MVA159" s="83"/>
      <c r="MVB159" s="83"/>
      <c r="MVC159" s="83"/>
      <c r="MVD159" s="83"/>
      <c r="MVE159" s="83"/>
      <c r="MVF159" s="83"/>
      <c r="MVG159" s="83"/>
      <c r="MVH159" s="83"/>
      <c r="MVI159" s="83"/>
      <c r="MVJ159" s="83"/>
      <c r="MVK159" s="83"/>
      <c r="MVL159" s="83"/>
      <c r="MVM159" s="83"/>
      <c r="MVN159" s="83"/>
      <c r="MVO159" s="83"/>
      <c r="MVP159" s="83"/>
      <c r="MVQ159" s="83"/>
      <c r="MVR159" s="83"/>
      <c r="MVS159" s="83"/>
      <c r="MVT159" s="83"/>
      <c r="MVU159" s="83"/>
      <c r="MVV159" s="83"/>
      <c r="MVW159" s="83"/>
      <c r="MVX159" s="83"/>
      <c r="MVY159" s="83"/>
      <c r="MVZ159" s="83"/>
      <c r="MWA159" s="83"/>
      <c r="MWB159" s="83"/>
      <c r="MWC159" s="83"/>
      <c r="MWD159" s="83"/>
      <c r="MWE159" s="83"/>
      <c r="MWF159" s="83"/>
      <c r="MWG159" s="83"/>
      <c r="MWH159" s="83"/>
      <c r="MWI159" s="83"/>
      <c r="MWJ159" s="83"/>
      <c r="MWK159" s="83"/>
      <c r="MWL159" s="83"/>
      <c r="MWM159" s="83"/>
      <c r="MWN159" s="83"/>
      <c r="MWO159" s="83"/>
      <c r="MWP159" s="83"/>
      <c r="MWQ159" s="83"/>
      <c r="MWR159" s="83"/>
      <c r="MWS159" s="83"/>
      <c r="MWT159" s="83"/>
      <c r="MWU159" s="83"/>
      <c r="MWV159" s="83"/>
      <c r="MWW159" s="83"/>
      <c r="MWX159" s="83"/>
      <c r="MWY159" s="83"/>
      <c r="MWZ159" s="83"/>
      <c r="MXA159" s="83"/>
      <c r="MXB159" s="83"/>
      <c r="MXC159" s="83"/>
      <c r="MXD159" s="83"/>
      <c r="MXE159" s="83"/>
      <c r="MXF159" s="83"/>
      <c r="MXG159" s="83"/>
      <c r="MXH159" s="83"/>
      <c r="MXI159" s="83"/>
      <c r="MXJ159" s="83"/>
      <c r="MXK159" s="83"/>
      <c r="MXL159" s="83"/>
      <c r="MXM159" s="83"/>
      <c r="MXN159" s="83"/>
      <c r="MXO159" s="83"/>
      <c r="MXP159" s="83"/>
      <c r="MXQ159" s="83"/>
      <c r="MXR159" s="83"/>
      <c r="MXS159" s="83"/>
      <c r="MXT159" s="83"/>
      <c r="MXU159" s="83"/>
      <c r="MXV159" s="83"/>
      <c r="MXW159" s="83"/>
      <c r="MXX159" s="83"/>
      <c r="MXY159" s="83"/>
      <c r="MXZ159" s="83"/>
      <c r="MYA159" s="83"/>
      <c r="MYB159" s="83"/>
      <c r="MYC159" s="83"/>
      <c r="MYD159" s="83"/>
      <c r="MYE159" s="83"/>
      <c r="MYF159" s="83"/>
      <c r="MYG159" s="83"/>
      <c r="MYH159" s="83"/>
      <c r="MYI159" s="83"/>
      <c r="MYJ159" s="83"/>
      <c r="MYK159" s="83"/>
      <c r="MYL159" s="83"/>
      <c r="MYM159" s="83"/>
      <c r="MYN159" s="83"/>
      <c r="MYO159" s="83"/>
      <c r="MYP159" s="83"/>
      <c r="MYQ159" s="83"/>
      <c r="MYR159" s="83"/>
      <c r="MYS159" s="83"/>
      <c r="MYT159" s="83"/>
      <c r="MYU159" s="83"/>
      <c r="MYV159" s="83"/>
      <c r="MYW159" s="83"/>
      <c r="MYX159" s="83"/>
      <c r="MYY159" s="83"/>
      <c r="MYZ159" s="83"/>
      <c r="MZA159" s="83"/>
      <c r="MZB159" s="83"/>
      <c r="MZC159" s="83"/>
      <c r="MZD159" s="83"/>
      <c r="MZE159" s="83"/>
      <c r="MZF159" s="83"/>
      <c r="MZG159" s="83"/>
      <c r="MZH159" s="83"/>
      <c r="MZI159" s="83"/>
      <c r="MZJ159" s="83"/>
      <c r="MZK159" s="83"/>
      <c r="MZL159" s="83"/>
      <c r="MZM159" s="83"/>
      <c r="MZN159" s="83"/>
      <c r="MZO159" s="83"/>
      <c r="MZP159" s="83"/>
      <c r="MZQ159" s="83"/>
      <c r="MZR159" s="83"/>
      <c r="MZS159" s="83"/>
      <c r="MZT159" s="83"/>
      <c r="MZU159" s="83"/>
      <c r="MZV159" s="83"/>
      <c r="MZW159" s="83"/>
      <c r="MZX159" s="83"/>
      <c r="MZY159" s="83"/>
      <c r="MZZ159" s="83"/>
      <c r="NAA159" s="83"/>
      <c r="NAB159" s="83"/>
      <c r="NAC159" s="83"/>
      <c r="NAD159" s="83"/>
      <c r="NAE159" s="83"/>
      <c r="NAF159" s="83"/>
      <c r="NAG159" s="83"/>
      <c r="NAH159" s="83"/>
      <c r="NAI159" s="83"/>
      <c r="NAJ159" s="83"/>
      <c r="NAK159" s="83"/>
      <c r="NAL159" s="83"/>
      <c r="NAM159" s="83"/>
      <c r="NAN159" s="83"/>
      <c r="NAO159" s="83"/>
      <c r="NAP159" s="83"/>
      <c r="NAQ159" s="83"/>
      <c r="NAR159" s="83"/>
      <c r="NAS159" s="83"/>
      <c r="NAT159" s="83"/>
      <c r="NAU159" s="83"/>
      <c r="NAV159" s="83"/>
      <c r="NAW159" s="83"/>
      <c r="NAX159" s="83"/>
      <c r="NAY159" s="83"/>
      <c r="NAZ159" s="83"/>
      <c r="NBA159" s="83"/>
      <c r="NBB159" s="83"/>
      <c r="NBC159" s="83"/>
      <c r="NBD159" s="83"/>
      <c r="NBE159" s="83"/>
      <c r="NBF159" s="83"/>
      <c r="NBG159" s="83"/>
      <c r="NBH159" s="83"/>
      <c r="NBI159" s="83"/>
      <c r="NBJ159" s="83"/>
      <c r="NBK159" s="83"/>
      <c r="NBL159" s="83"/>
      <c r="NBM159" s="83"/>
      <c r="NBN159" s="83"/>
      <c r="NBO159" s="83"/>
      <c r="NBP159" s="83"/>
      <c r="NBQ159" s="83"/>
      <c r="NBR159" s="83"/>
      <c r="NBS159" s="83"/>
      <c r="NBT159" s="83"/>
      <c r="NBU159" s="83"/>
      <c r="NBV159" s="83"/>
      <c r="NBW159" s="83"/>
      <c r="NBX159" s="83"/>
      <c r="NBY159" s="83"/>
      <c r="NBZ159" s="83"/>
      <c r="NCA159" s="83"/>
      <c r="NCB159" s="83"/>
      <c r="NCC159" s="83"/>
      <c r="NCD159" s="83"/>
      <c r="NCE159" s="83"/>
      <c r="NCF159" s="83"/>
      <c r="NCG159" s="83"/>
      <c r="NCH159" s="83"/>
      <c r="NCI159" s="83"/>
      <c r="NCJ159" s="83"/>
      <c r="NCK159" s="83"/>
      <c r="NCL159" s="83"/>
      <c r="NCM159" s="83"/>
      <c r="NCN159" s="83"/>
      <c r="NCO159" s="83"/>
      <c r="NCP159" s="83"/>
      <c r="NCQ159" s="83"/>
      <c r="NCR159" s="83"/>
      <c r="NCS159" s="83"/>
      <c r="NCT159" s="83"/>
      <c r="NCU159" s="83"/>
      <c r="NCV159" s="83"/>
      <c r="NCW159" s="83"/>
      <c r="NCX159" s="83"/>
      <c r="NCY159" s="83"/>
      <c r="NCZ159" s="83"/>
      <c r="NDA159" s="83"/>
      <c r="NDB159" s="83"/>
      <c r="NDC159" s="83"/>
      <c r="NDD159" s="83"/>
      <c r="NDE159" s="83"/>
      <c r="NDF159" s="83"/>
      <c r="NDG159" s="83"/>
      <c r="NDH159" s="83"/>
      <c r="NDI159" s="83"/>
      <c r="NDJ159" s="83"/>
      <c r="NDK159" s="83"/>
      <c r="NDL159" s="83"/>
      <c r="NDM159" s="83"/>
      <c r="NDN159" s="83"/>
      <c r="NDO159" s="83"/>
      <c r="NDP159" s="83"/>
      <c r="NDQ159" s="83"/>
      <c r="NDR159" s="83"/>
      <c r="NDS159" s="83"/>
      <c r="NDT159" s="83"/>
      <c r="NDU159" s="83"/>
      <c r="NDV159" s="83"/>
      <c r="NDW159" s="83"/>
      <c r="NDX159" s="83"/>
      <c r="NDY159" s="83"/>
      <c r="NDZ159" s="83"/>
      <c r="NEA159" s="83"/>
      <c r="NEB159" s="83"/>
      <c r="NEC159" s="83"/>
      <c r="NED159" s="83"/>
      <c r="NEE159" s="83"/>
      <c r="NEF159" s="83"/>
      <c r="NEG159" s="83"/>
      <c r="NEH159" s="83"/>
      <c r="NEI159" s="83"/>
      <c r="NEJ159" s="83"/>
      <c r="NEK159" s="83"/>
      <c r="NEL159" s="83"/>
      <c r="NEM159" s="83"/>
      <c r="NEN159" s="83"/>
      <c r="NEO159" s="83"/>
      <c r="NEP159" s="83"/>
      <c r="NEQ159" s="83"/>
      <c r="NER159" s="83"/>
      <c r="NES159" s="83"/>
      <c r="NET159" s="83"/>
      <c r="NEU159" s="83"/>
      <c r="NEV159" s="83"/>
      <c r="NEW159" s="83"/>
      <c r="NEX159" s="83"/>
      <c r="NEY159" s="83"/>
      <c r="NEZ159" s="83"/>
      <c r="NFA159" s="83"/>
      <c r="NFB159" s="83"/>
      <c r="NFC159" s="83"/>
      <c r="NFD159" s="83"/>
      <c r="NFE159" s="83"/>
      <c r="NFF159" s="83"/>
      <c r="NFG159" s="83"/>
      <c r="NFH159" s="83"/>
      <c r="NFI159" s="83"/>
      <c r="NFJ159" s="83"/>
      <c r="NFK159" s="83"/>
      <c r="NFL159" s="83"/>
      <c r="NFM159" s="83"/>
      <c r="NFN159" s="83"/>
      <c r="NFO159" s="83"/>
      <c r="NFP159" s="83"/>
      <c r="NFQ159" s="83"/>
      <c r="NFR159" s="83"/>
      <c r="NFS159" s="83"/>
      <c r="NFT159" s="83"/>
      <c r="NFU159" s="83"/>
      <c r="NFV159" s="83"/>
      <c r="NFW159" s="83"/>
      <c r="NFX159" s="83"/>
      <c r="NFY159" s="83"/>
      <c r="NFZ159" s="83"/>
      <c r="NGA159" s="83"/>
      <c r="NGB159" s="83"/>
      <c r="NGC159" s="83"/>
      <c r="NGD159" s="83"/>
      <c r="NGE159" s="83"/>
      <c r="NGF159" s="83"/>
      <c r="NGG159" s="83"/>
      <c r="NGH159" s="83"/>
      <c r="NGI159" s="83"/>
      <c r="NGJ159" s="83"/>
      <c r="NGK159" s="83"/>
      <c r="NGL159" s="83"/>
      <c r="NGM159" s="83"/>
      <c r="NGN159" s="83"/>
      <c r="NGO159" s="83"/>
      <c r="NGP159" s="83"/>
      <c r="NGQ159" s="83"/>
      <c r="NGR159" s="83"/>
      <c r="NGS159" s="83"/>
      <c r="NGT159" s="83"/>
      <c r="NGU159" s="83"/>
      <c r="NGV159" s="83"/>
      <c r="NGW159" s="83"/>
      <c r="NGX159" s="83"/>
      <c r="NGY159" s="83"/>
      <c r="NGZ159" s="83"/>
      <c r="NHA159" s="83"/>
      <c r="NHB159" s="83"/>
      <c r="NHC159" s="83"/>
      <c r="NHD159" s="83"/>
      <c r="NHE159" s="83"/>
      <c r="NHF159" s="83"/>
      <c r="NHG159" s="83"/>
      <c r="NHH159" s="83"/>
      <c r="NHI159" s="83"/>
      <c r="NHJ159" s="83"/>
      <c r="NHK159" s="83"/>
      <c r="NHL159" s="83"/>
      <c r="NHM159" s="83"/>
      <c r="NHN159" s="83"/>
      <c r="NHO159" s="83"/>
      <c r="NHP159" s="83"/>
      <c r="NHQ159" s="83"/>
      <c r="NHR159" s="83"/>
      <c r="NHS159" s="83"/>
      <c r="NHT159" s="83"/>
      <c r="NHU159" s="83"/>
      <c r="NHV159" s="83"/>
      <c r="NHW159" s="83"/>
      <c r="NHX159" s="83"/>
      <c r="NHY159" s="83"/>
      <c r="NHZ159" s="83"/>
      <c r="NIA159" s="83"/>
      <c r="NIB159" s="83"/>
      <c r="NIC159" s="83"/>
      <c r="NID159" s="83"/>
      <c r="NIE159" s="83"/>
      <c r="NIF159" s="83"/>
      <c r="NIG159" s="83"/>
      <c r="NIH159" s="83"/>
      <c r="NII159" s="83"/>
      <c r="NIJ159" s="83"/>
      <c r="NIK159" s="83"/>
      <c r="NIL159" s="83"/>
      <c r="NIM159" s="83"/>
      <c r="NIN159" s="83"/>
      <c r="NIO159" s="83"/>
      <c r="NIP159" s="83"/>
      <c r="NIQ159" s="83"/>
      <c r="NIR159" s="83"/>
      <c r="NIS159" s="83"/>
      <c r="NIT159" s="83"/>
      <c r="NIU159" s="83"/>
      <c r="NIV159" s="83"/>
      <c r="NIW159" s="83"/>
      <c r="NIX159" s="83"/>
      <c r="NIY159" s="83"/>
      <c r="NIZ159" s="83"/>
      <c r="NJA159" s="83"/>
      <c r="NJB159" s="83"/>
      <c r="NJC159" s="83"/>
      <c r="NJD159" s="83"/>
      <c r="NJE159" s="83"/>
      <c r="NJF159" s="83"/>
      <c r="NJG159" s="83"/>
      <c r="NJH159" s="83"/>
      <c r="NJI159" s="83"/>
      <c r="NJJ159" s="83"/>
      <c r="NJK159" s="83"/>
      <c r="NJL159" s="83"/>
      <c r="NJM159" s="83"/>
      <c r="NJN159" s="83"/>
      <c r="NJO159" s="83"/>
      <c r="NJP159" s="83"/>
      <c r="NJQ159" s="83"/>
      <c r="NJR159" s="83"/>
      <c r="NJS159" s="83"/>
      <c r="NJT159" s="83"/>
      <c r="NJU159" s="83"/>
      <c r="NJV159" s="83"/>
      <c r="NJW159" s="83"/>
      <c r="NJX159" s="83"/>
      <c r="NJY159" s="83"/>
      <c r="NJZ159" s="83"/>
      <c r="NKA159" s="83"/>
      <c r="NKB159" s="83"/>
      <c r="NKC159" s="83"/>
      <c r="NKD159" s="83"/>
      <c r="NKE159" s="83"/>
      <c r="NKF159" s="83"/>
      <c r="NKG159" s="83"/>
      <c r="NKH159" s="83"/>
      <c r="NKI159" s="83"/>
      <c r="NKJ159" s="83"/>
      <c r="NKK159" s="83"/>
      <c r="NKL159" s="83"/>
      <c r="NKM159" s="83"/>
      <c r="NKN159" s="83"/>
      <c r="NKO159" s="83"/>
      <c r="NKP159" s="83"/>
      <c r="NKQ159" s="83"/>
      <c r="NKR159" s="83"/>
      <c r="NKS159" s="83"/>
      <c r="NKT159" s="83"/>
      <c r="NKU159" s="83"/>
      <c r="NKV159" s="83"/>
      <c r="NKW159" s="83"/>
      <c r="NKX159" s="83"/>
      <c r="NKY159" s="83"/>
      <c r="NKZ159" s="83"/>
      <c r="NLA159" s="83"/>
      <c r="NLB159" s="83"/>
      <c r="NLC159" s="83"/>
      <c r="NLD159" s="83"/>
      <c r="NLE159" s="83"/>
      <c r="NLF159" s="83"/>
      <c r="NLG159" s="83"/>
      <c r="NLH159" s="83"/>
      <c r="NLI159" s="83"/>
      <c r="NLJ159" s="83"/>
      <c r="NLK159" s="83"/>
      <c r="NLL159" s="83"/>
      <c r="NLM159" s="83"/>
      <c r="NLN159" s="83"/>
      <c r="NLO159" s="83"/>
      <c r="NLP159" s="83"/>
      <c r="NLQ159" s="83"/>
      <c r="NLR159" s="83"/>
      <c r="NLS159" s="83"/>
      <c r="NLT159" s="83"/>
      <c r="NLU159" s="83"/>
      <c r="NLV159" s="83"/>
      <c r="NLW159" s="83"/>
      <c r="NLX159" s="83"/>
      <c r="NLY159" s="83"/>
      <c r="NLZ159" s="83"/>
      <c r="NMA159" s="83"/>
      <c r="NMB159" s="83"/>
      <c r="NMC159" s="83"/>
      <c r="NMD159" s="83"/>
      <c r="NME159" s="83"/>
      <c r="NMF159" s="83"/>
      <c r="NMG159" s="83"/>
      <c r="NMH159" s="83"/>
      <c r="NMI159" s="83"/>
      <c r="NMJ159" s="83"/>
      <c r="NMK159" s="83"/>
      <c r="NML159" s="83"/>
      <c r="NMM159" s="83"/>
      <c r="NMN159" s="83"/>
      <c r="NMO159" s="83"/>
      <c r="NMP159" s="83"/>
      <c r="NMQ159" s="83"/>
      <c r="NMR159" s="83"/>
      <c r="NMS159" s="83"/>
      <c r="NMT159" s="83"/>
      <c r="NMU159" s="83"/>
      <c r="NMV159" s="83"/>
      <c r="NMW159" s="83"/>
      <c r="NMX159" s="83"/>
      <c r="NMY159" s="83"/>
      <c r="NMZ159" s="83"/>
      <c r="NNA159" s="83"/>
      <c r="NNB159" s="83"/>
      <c r="NNC159" s="83"/>
      <c r="NND159" s="83"/>
      <c r="NNE159" s="83"/>
      <c r="NNF159" s="83"/>
      <c r="NNG159" s="83"/>
      <c r="NNH159" s="83"/>
      <c r="NNI159" s="83"/>
      <c r="NNJ159" s="83"/>
      <c r="NNK159" s="83"/>
      <c r="NNL159" s="83"/>
      <c r="NNM159" s="83"/>
      <c r="NNN159" s="83"/>
      <c r="NNO159" s="83"/>
      <c r="NNP159" s="83"/>
      <c r="NNQ159" s="83"/>
      <c r="NNR159" s="83"/>
      <c r="NNS159" s="83"/>
      <c r="NNT159" s="83"/>
      <c r="NNU159" s="83"/>
      <c r="NNV159" s="83"/>
      <c r="NNW159" s="83"/>
      <c r="NNX159" s="83"/>
      <c r="NNY159" s="83"/>
      <c r="NNZ159" s="83"/>
      <c r="NOA159" s="83"/>
      <c r="NOB159" s="83"/>
      <c r="NOC159" s="83"/>
      <c r="NOD159" s="83"/>
      <c r="NOE159" s="83"/>
      <c r="NOF159" s="83"/>
      <c r="NOG159" s="83"/>
      <c r="NOH159" s="83"/>
      <c r="NOI159" s="83"/>
      <c r="NOJ159" s="83"/>
      <c r="NOK159" s="83"/>
      <c r="NOL159" s="83"/>
      <c r="NOM159" s="83"/>
      <c r="NON159" s="83"/>
      <c r="NOO159" s="83"/>
      <c r="NOP159" s="83"/>
      <c r="NOQ159" s="83"/>
      <c r="NOR159" s="83"/>
      <c r="NOS159" s="83"/>
      <c r="NOT159" s="83"/>
      <c r="NOU159" s="83"/>
      <c r="NOV159" s="83"/>
      <c r="NOW159" s="83"/>
      <c r="NOX159" s="83"/>
      <c r="NOY159" s="83"/>
      <c r="NOZ159" s="83"/>
      <c r="NPA159" s="83"/>
      <c r="NPB159" s="83"/>
      <c r="NPC159" s="83"/>
      <c r="NPD159" s="83"/>
      <c r="NPE159" s="83"/>
      <c r="NPF159" s="83"/>
      <c r="NPG159" s="83"/>
      <c r="NPH159" s="83"/>
      <c r="NPI159" s="83"/>
      <c r="NPJ159" s="83"/>
      <c r="NPK159" s="83"/>
      <c r="NPL159" s="83"/>
      <c r="NPM159" s="83"/>
      <c r="NPN159" s="83"/>
      <c r="NPO159" s="83"/>
      <c r="NPP159" s="83"/>
      <c r="NPQ159" s="83"/>
      <c r="NPR159" s="83"/>
      <c r="NPS159" s="83"/>
      <c r="NPT159" s="83"/>
      <c r="NPU159" s="83"/>
      <c r="NPV159" s="83"/>
      <c r="NPW159" s="83"/>
      <c r="NPX159" s="83"/>
      <c r="NPY159" s="83"/>
      <c r="NPZ159" s="83"/>
      <c r="NQA159" s="83"/>
      <c r="NQB159" s="83"/>
      <c r="NQC159" s="83"/>
      <c r="NQD159" s="83"/>
      <c r="NQE159" s="83"/>
      <c r="NQF159" s="83"/>
      <c r="NQG159" s="83"/>
      <c r="NQH159" s="83"/>
      <c r="NQI159" s="83"/>
      <c r="NQJ159" s="83"/>
      <c r="NQK159" s="83"/>
      <c r="NQL159" s="83"/>
      <c r="NQM159" s="83"/>
      <c r="NQN159" s="83"/>
      <c r="NQO159" s="83"/>
      <c r="NQP159" s="83"/>
      <c r="NQQ159" s="83"/>
      <c r="NQR159" s="83"/>
      <c r="NQS159" s="83"/>
      <c r="NQT159" s="83"/>
      <c r="NQU159" s="83"/>
      <c r="NQV159" s="83"/>
      <c r="NQW159" s="83"/>
      <c r="NQX159" s="83"/>
      <c r="NQY159" s="83"/>
      <c r="NQZ159" s="83"/>
      <c r="NRA159" s="83"/>
      <c r="NRB159" s="83"/>
      <c r="NRC159" s="83"/>
      <c r="NRD159" s="83"/>
      <c r="NRE159" s="83"/>
      <c r="NRF159" s="83"/>
      <c r="NRG159" s="83"/>
      <c r="NRH159" s="83"/>
      <c r="NRI159" s="83"/>
      <c r="NRJ159" s="83"/>
      <c r="NRK159" s="83"/>
      <c r="NRL159" s="83"/>
      <c r="NRM159" s="83"/>
      <c r="NRN159" s="83"/>
      <c r="NRO159" s="83"/>
      <c r="NRP159" s="83"/>
      <c r="NRQ159" s="83"/>
      <c r="NRR159" s="83"/>
      <c r="NRS159" s="83"/>
      <c r="NRT159" s="83"/>
      <c r="NRU159" s="83"/>
      <c r="NRV159" s="83"/>
      <c r="NRW159" s="83"/>
      <c r="NRX159" s="83"/>
      <c r="NRY159" s="83"/>
      <c r="NRZ159" s="83"/>
      <c r="NSA159" s="83"/>
      <c r="NSB159" s="83"/>
      <c r="NSC159" s="83"/>
      <c r="NSD159" s="83"/>
      <c r="NSE159" s="83"/>
      <c r="NSF159" s="83"/>
      <c r="NSG159" s="83"/>
      <c r="NSH159" s="83"/>
      <c r="NSI159" s="83"/>
      <c r="NSJ159" s="83"/>
      <c r="NSK159" s="83"/>
      <c r="NSL159" s="83"/>
      <c r="NSM159" s="83"/>
      <c r="NSN159" s="83"/>
      <c r="NSO159" s="83"/>
      <c r="NSP159" s="83"/>
      <c r="NSQ159" s="83"/>
      <c r="NSR159" s="83"/>
      <c r="NSS159" s="83"/>
      <c r="NST159" s="83"/>
      <c r="NSU159" s="83"/>
      <c r="NSV159" s="83"/>
      <c r="NSW159" s="83"/>
      <c r="NSX159" s="83"/>
      <c r="NSY159" s="83"/>
      <c r="NSZ159" s="83"/>
      <c r="NTA159" s="83"/>
      <c r="NTB159" s="83"/>
      <c r="NTC159" s="83"/>
      <c r="NTD159" s="83"/>
      <c r="NTE159" s="83"/>
      <c r="NTF159" s="83"/>
      <c r="NTG159" s="83"/>
      <c r="NTH159" s="83"/>
      <c r="NTI159" s="83"/>
      <c r="NTJ159" s="83"/>
      <c r="NTK159" s="83"/>
      <c r="NTL159" s="83"/>
      <c r="NTM159" s="83"/>
      <c r="NTN159" s="83"/>
      <c r="NTO159" s="83"/>
      <c r="NTP159" s="83"/>
      <c r="NTQ159" s="83"/>
      <c r="NTR159" s="83"/>
      <c r="NTS159" s="83"/>
      <c r="NTT159" s="83"/>
      <c r="NTU159" s="83"/>
      <c r="NTV159" s="83"/>
      <c r="NTW159" s="83"/>
      <c r="NTX159" s="83"/>
      <c r="NTY159" s="83"/>
      <c r="NTZ159" s="83"/>
      <c r="NUA159" s="83"/>
      <c r="NUB159" s="83"/>
      <c r="NUC159" s="83"/>
      <c r="NUD159" s="83"/>
      <c r="NUE159" s="83"/>
      <c r="NUF159" s="83"/>
      <c r="NUG159" s="83"/>
      <c r="NUH159" s="83"/>
      <c r="NUI159" s="83"/>
      <c r="NUJ159" s="83"/>
      <c r="NUK159" s="83"/>
      <c r="NUL159" s="83"/>
      <c r="NUM159" s="83"/>
      <c r="NUN159" s="83"/>
      <c r="NUO159" s="83"/>
      <c r="NUP159" s="83"/>
      <c r="NUQ159" s="83"/>
      <c r="NUR159" s="83"/>
      <c r="NUS159" s="83"/>
      <c r="NUT159" s="83"/>
      <c r="NUU159" s="83"/>
      <c r="NUV159" s="83"/>
      <c r="NUW159" s="83"/>
      <c r="NUX159" s="83"/>
      <c r="NUY159" s="83"/>
      <c r="NUZ159" s="83"/>
      <c r="NVA159" s="83"/>
      <c r="NVB159" s="83"/>
      <c r="NVC159" s="83"/>
      <c r="NVD159" s="83"/>
      <c r="NVE159" s="83"/>
      <c r="NVF159" s="83"/>
      <c r="NVG159" s="83"/>
      <c r="NVH159" s="83"/>
      <c r="NVI159" s="83"/>
      <c r="NVJ159" s="83"/>
      <c r="NVK159" s="83"/>
      <c r="NVL159" s="83"/>
      <c r="NVM159" s="83"/>
      <c r="NVN159" s="83"/>
      <c r="NVO159" s="83"/>
      <c r="NVP159" s="83"/>
      <c r="NVQ159" s="83"/>
      <c r="NVR159" s="83"/>
      <c r="NVS159" s="83"/>
      <c r="NVT159" s="83"/>
      <c r="NVU159" s="83"/>
      <c r="NVV159" s="83"/>
      <c r="NVW159" s="83"/>
      <c r="NVX159" s="83"/>
      <c r="NVY159" s="83"/>
      <c r="NVZ159" s="83"/>
      <c r="NWA159" s="83"/>
      <c r="NWB159" s="83"/>
      <c r="NWC159" s="83"/>
      <c r="NWD159" s="83"/>
      <c r="NWE159" s="83"/>
      <c r="NWF159" s="83"/>
      <c r="NWG159" s="83"/>
      <c r="NWH159" s="83"/>
      <c r="NWI159" s="83"/>
      <c r="NWJ159" s="83"/>
      <c r="NWK159" s="83"/>
      <c r="NWL159" s="83"/>
      <c r="NWM159" s="83"/>
      <c r="NWN159" s="83"/>
      <c r="NWO159" s="83"/>
      <c r="NWP159" s="83"/>
      <c r="NWQ159" s="83"/>
      <c r="NWR159" s="83"/>
      <c r="NWS159" s="83"/>
      <c r="NWT159" s="83"/>
      <c r="NWU159" s="83"/>
      <c r="NWV159" s="83"/>
      <c r="NWW159" s="83"/>
      <c r="NWX159" s="83"/>
      <c r="NWY159" s="83"/>
      <c r="NWZ159" s="83"/>
      <c r="NXA159" s="83"/>
      <c r="NXB159" s="83"/>
      <c r="NXC159" s="83"/>
      <c r="NXD159" s="83"/>
      <c r="NXE159" s="83"/>
      <c r="NXF159" s="83"/>
      <c r="NXG159" s="83"/>
      <c r="NXH159" s="83"/>
      <c r="NXI159" s="83"/>
      <c r="NXJ159" s="83"/>
      <c r="NXK159" s="83"/>
      <c r="NXL159" s="83"/>
      <c r="NXM159" s="83"/>
      <c r="NXN159" s="83"/>
      <c r="NXO159" s="83"/>
      <c r="NXP159" s="83"/>
      <c r="NXQ159" s="83"/>
      <c r="NXR159" s="83"/>
      <c r="NXS159" s="83"/>
      <c r="NXT159" s="83"/>
      <c r="NXU159" s="83"/>
      <c r="NXV159" s="83"/>
      <c r="NXW159" s="83"/>
      <c r="NXX159" s="83"/>
      <c r="NXY159" s="83"/>
      <c r="NXZ159" s="83"/>
      <c r="NYA159" s="83"/>
      <c r="NYB159" s="83"/>
      <c r="NYC159" s="83"/>
      <c r="NYD159" s="83"/>
      <c r="NYE159" s="83"/>
      <c r="NYF159" s="83"/>
      <c r="NYG159" s="83"/>
      <c r="NYH159" s="83"/>
      <c r="NYI159" s="83"/>
      <c r="NYJ159" s="83"/>
      <c r="NYK159" s="83"/>
      <c r="NYL159" s="83"/>
      <c r="NYM159" s="83"/>
      <c r="NYN159" s="83"/>
      <c r="NYO159" s="83"/>
      <c r="NYP159" s="83"/>
      <c r="NYQ159" s="83"/>
      <c r="NYR159" s="83"/>
      <c r="NYS159" s="83"/>
      <c r="NYT159" s="83"/>
      <c r="NYU159" s="83"/>
      <c r="NYV159" s="83"/>
      <c r="NYW159" s="83"/>
      <c r="NYX159" s="83"/>
      <c r="NYY159" s="83"/>
      <c r="NYZ159" s="83"/>
      <c r="NZA159" s="83"/>
      <c r="NZB159" s="83"/>
      <c r="NZC159" s="83"/>
      <c r="NZD159" s="83"/>
      <c r="NZE159" s="83"/>
      <c r="NZF159" s="83"/>
      <c r="NZG159" s="83"/>
      <c r="NZH159" s="83"/>
      <c r="NZI159" s="83"/>
      <c r="NZJ159" s="83"/>
      <c r="NZK159" s="83"/>
      <c r="NZL159" s="83"/>
      <c r="NZM159" s="83"/>
      <c r="NZN159" s="83"/>
      <c r="NZO159" s="83"/>
      <c r="NZP159" s="83"/>
      <c r="NZQ159" s="83"/>
      <c r="NZR159" s="83"/>
      <c r="NZS159" s="83"/>
      <c r="NZT159" s="83"/>
      <c r="NZU159" s="83"/>
      <c r="NZV159" s="83"/>
      <c r="NZW159" s="83"/>
      <c r="NZX159" s="83"/>
      <c r="NZY159" s="83"/>
      <c r="NZZ159" s="83"/>
      <c r="OAA159" s="83"/>
      <c r="OAB159" s="83"/>
      <c r="OAC159" s="83"/>
      <c r="OAD159" s="83"/>
      <c r="OAE159" s="83"/>
      <c r="OAF159" s="83"/>
      <c r="OAG159" s="83"/>
      <c r="OAH159" s="83"/>
      <c r="OAI159" s="83"/>
      <c r="OAJ159" s="83"/>
      <c r="OAK159" s="83"/>
      <c r="OAL159" s="83"/>
      <c r="OAM159" s="83"/>
      <c r="OAN159" s="83"/>
      <c r="OAO159" s="83"/>
      <c r="OAP159" s="83"/>
      <c r="OAQ159" s="83"/>
      <c r="OAR159" s="83"/>
      <c r="OAS159" s="83"/>
      <c r="OAT159" s="83"/>
      <c r="OAU159" s="83"/>
      <c r="OAV159" s="83"/>
      <c r="OAW159" s="83"/>
      <c r="OAX159" s="83"/>
      <c r="OAY159" s="83"/>
      <c r="OAZ159" s="83"/>
      <c r="OBA159" s="83"/>
      <c r="OBB159" s="83"/>
      <c r="OBC159" s="83"/>
      <c r="OBD159" s="83"/>
      <c r="OBE159" s="83"/>
      <c r="OBF159" s="83"/>
      <c r="OBG159" s="83"/>
      <c r="OBH159" s="83"/>
      <c r="OBI159" s="83"/>
      <c r="OBJ159" s="83"/>
      <c r="OBK159" s="83"/>
      <c r="OBL159" s="83"/>
      <c r="OBM159" s="83"/>
      <c r="OBN159" s="83"/>
      <c r="OBO159" s="83"/>
      <c r="OBP159" s="83"/>
      <c r="OBQ159" s="83"/>
      <c r="OBR159" s="83"/>
      <c r="OBS159" s="83"/>
      <c r="OBT159" s="83"/>
      <c r="OBU159" s="83"/>
      <c r="OBV159" s="83"/>
      <c r="OBW159" s="83"/>
      <c r="OBX159" s="83"/>
      <c r="OBY159" s="83"/>
      <c r="OBZ159" s="83"/>
      <c r="OCA159" s="83"/>
      <c r="OCB159" s="83"/>
      <c r="OCC159" s="83"/>
      <c r="OCD159" s="83"/>
      <c r="OCE159" s="83"/>
      <c r="OCF159" s="83"/>
      <c r="OCG159" s="83"/>
      <c r="OCH159" s="83"/>
      <c r="OCI159" s="83"/>
      <c r="OCJ159" s="83"/>
      <c r="OCK159" s="83"/>
      <c r="OCL159" s="83"/>
      <c r="OCM159" s="83"/>
      <c r="OCN159" s="83"/>
      <c r="OCO159" s="83"/>
      <c r="OCP159" s="83"/>
      <c r="OCQ159" s="83"/>
      <c r="OCR159" s="83"/>
      <c r="OCS159" s="83"/>
      <c r="OCT159" s="83"/>
      <c r="OCU159" s="83"/>
      <c r="OCV159" s="83"/>
      <c r="OCW159" s="83"/>
      <c r="OCX159" s="83"/>
      <c r="OCY159" s="83"/>
      <c r="OCZ159" s="83"/>
      <c r="ODA159" s="83"/>
      <c r="ODB159" s="83"/>
      <c r="ODC159" s="83"/>
      <c r="ODD159" s="83"/>
      <c r="ODE159" s="83"/>
      <c r="ODF159" s="83"/>
      <c r="ODG159" s="83"/>
      <c r="ODH159" s="83"/>
      <c r="ODI159" s="83"/>
      <c r="ODJ159" s="83"/>
      <c r="ODK159" s="83"/>
      <c r="ODL159" s="83"/>
      <c r="ODM159" s="83"/>
      <c r="ODN159" s="83"/>
      <c r="ODO159" s="83"/>
      <c r="ODP159" s="83"/>
      <c r="ODQ159" s="83"/>
      <c r="ODR159" s="83"/>
      <c r="ODS159" s="83"/>
      <c r="ODT159" s="83"/>
      <c r="ODU159" s="83"/>
      <c r="ODV159" s="83"/>
      <c r="ODW159" s="83"/>
      <c r="ODX159" s="83"/>
      <c r="ODY159" s="83"/>
      <c r="ODZ159" s="83"/>
      <c r="OEA159" s="83"/>
      <c r="OEB159" s="83"/>
      <c r="OEC159" s="83"/>
      <c r="OED159" s="83"/>
      <c r="OEE159" s="83"/>
      <c r="OEF159" s="83"/>
      <c r="OEG159" s="83"/>
      <c r="OEH159" s="83"/>
      <c r="OEI159" s="83"/>
      <c r="OEJ159" s="83"/>
      <c r="OEK159" s="83"/>
      <c r="OEL159" s="83"/>
      <c r="OEM159" s="83"/>
      <c r="OEN159" s="83"/>
      <c r="OEO159" s="83"/>
      <c r="OEP159" s="83"/>
      <c r="OEQ159" s="83"/>
      <c r="OER159" s="83"/>
      <c r="OES159" s="83"/>
      <c r="OET159" s="83"/>
      <c r="OEU159" s="83"/>
      <c r="OEV159" s="83"/>
      <c r="OEW159" s="83"/>
      <c r="OEX159" s="83"/>
      <c r="OEY159" s="83"/>
      <c r="OEZ159" s="83"/>
      <c r="OFA159" s="83"/>
      <c r="OFB159" s="83"/>
      <c r="OFC159" s="83"/>
      <c r="OFD159" s="83"/>
      <c r="OFE159" s="83"/>
      <c r="OFF159" s="83"/>
      <c r="OFG159" s="83"/>
      <c r="OFH159" s="83"/>
      <c r="OFI159" s="83"/>
      <c r="OFJ159" s="83"/>
      <c r="OFK159" s="83"/>
      <c r="OFL159" s="83"/>
      <c r="OFM159" s="83"/>
      <c r="OFN159" s="83"/>
      <c r="OFO159" s="83"/>
      <c r="OFP159" s="83"/>
      <c r="OFQ159" s="83"/>
      <c r="OFR159" s="83"/>
      <c r="OFS159" s="83"/>
      <c r="OFT159" s="83"/>
      <c r="OFU159" s="83"/>
      <c r="OFV159" s="83"/>
      <c r="OFW159" s="83"/>
      <c r="OFX159" s="83"/>
      <c r="OFY159" s="83"/>
      <c r="OFZ159" s="83"/>
      <c r="OGA159" s="83"/>
      <c r="OGB159" s="83"/>
      <c r="OGC159" s="83"/>
      <c r="OGD159" s="83"/>
      <c r="OGE159" s="83"/>
      <c r="OGF159" s="83"/>
      <c r="OGG159" s="83"/>
      <c r="OGH159" s="83"/>
      <c r="OGI159" s="83"/>
      <c r="OGJ159" s="83"/>
      <c r="OGK159" s="83"/>
      <c r="OGL159" s="83"/>
      <c r="OGM159" s="83"/>
      <c r="OGN159" s="83"/>
      <c r="OGO159" s="83"/>
      <c r="OGP159" s="83"/>
      <c r="OGQ159" s="83"/>
      <c r="OGR159" s="83"/>
      <c r="OGS159" s="83"/>
      <c r="OGT159" s="83"/>
      <c r="OGU159" s="83"/>
      <c r="OGV159" s="83"/>
      <c r="OGW159" s="83"/>
      <c r="OGX159" s="83"/>
      <c r="OGY159" s="83"/>
      <c r="OGZ159" s="83"/>
      <c r="OHA159" s="83"/>
      <c r="OHB159" s="83"/>
      <c r="OHC159" s="83"/>
      <c r="OHD159" s="83"/>
      <c r="OHE159" s="83"/>
      <c r="OHF159" s="83"/>
      <c r="OHG159" s="83"/>
      <c r="OHH159" s="83"/>
      <c r="OHI159" s="83"/>
      <c r="OHJ159" s="83"/>
      <c r="OHK159" s="83"/>
      <c r="OHL159" s="83"/>
      <c r="OHM159" s="83"/>
      <c r="OHN159" s="83"/>
      <c r="OHO159" s="83"/>
      <c r="OHP159" s="83"/>
      <c r="OHQ159" s="83"/>
      <c r="OHR159" s="83"/>
      <c r="OHS159" s="83"/>
      <c r="OHT159" s="83"/>
      <c r="OHU159" s="83"/>
      <c r="OHV159" s="83"/>
      <c r="OHW159" s="83"/>
      <c r="OHX159" s="83"/>
      <c r="OHY159" s="83"/>
      <c r="OHZ159" s="83"/>
      <c r="OIA159" s="83"/>
      <c r="OIB159" s="83"/>
      <c r="OIC159" s="83"/>
      <c r="OID159" s="83"/>
      <c r="OIE159" s="83"/>
      <c r="OIF159" s="83"/>
      <c r="OIG159" s="83"/>
      <c r="OIH159" s="83"/>
      <c r="OII159" s="83"/>
      <c r="OIJ159" s="83"/>
      <c r="OIK159" s="83"/>
      <c r="OIL159" s="83"/>
      <c r="OIM159" s="83"/>
      <c r="OIN159" s="83"/>
      <c r="OIO159" s="83"/>
      <c r="OIP159" s="83"/>
      <c r="OIQ159" s="83"/>
      <c r="OIR159" s="83"/>
      <c r="OIS159" s="83"/>
      <c r="OIT159" s="83"/>
      <c r="OIU159" s="83"/>
      <c r="OIV159" s="83"/>
      <c r="OIW159" s="83"/>
      <c r="OIX159" s="83"/>
      <c r="OIY159" s="83"/>
      <c r="OIZ159" s="83"/>
      <c r="OJA159" s="83"/>
      <c r="OJB159" s="83"/>
      <c r="OJC159" s="83"/>
      <c r="OJD159" s="83"/>
      <c r="OJE159" s="83"/>
      <c r="OJF159" s="83"/>
      <c r="OJG159" s="83"/>
      <c r="OJH159" s="83"/>
      <c r="OJI159" s="83"/>
      <c r="OJJ159" s="83"/>
      <c r="OJK159" s="83"/>
      <c r="OJL159" s="83"/>
      <c r="OJM159" s="83"/>
      <c r="OJN159" s="83"/>
      <c r="OJO159" s="83"/>
      <c r="OJP159" s="83"/>
      <c r="OJQ159" s="83"/>
      <c r="OJR159" s="83"/>
      <c r="OJS159" s="83"/>
      <c r="OJT159" s="83"/>
      <c r="OJU159" s="83"/>
      <c r="OJV159" s="83"/>
      <c r="OJW159" s="83"/>
      <c r="OJX159" s="83"/>
      <c r="OJY159" s="83"/>
      <c r="OJZ159" s="83"/>
      <c r="OKA159" s="83"/>
      <c r="OKB159" s="83"/>
      <c r="OKC159" s="83"/>
      <c r="OKD159" s="83"/>
      <c r="OKE159" s="83"/>
      <c r="OKF159" s="83"/>
      <c r="OKG159" s="83"/>
      <c r="OKH159" s="83"/>
      <c r="OKI159" s="83"/>
      <c r="OKJ159" s="83"/>
      <c r="OKK159" s="83"/>
      <c r="OKL159" s="83"/>
      <c r="OKM159" s="83"/>
      <c r="OKN159" s="83"/>
      <c r="OKO159" s="83"/>
      <c r="OKP159" s="83"/>
      <c r="OKQ159" s="83"/>
      <c r="OKR159" s="83"/>
      <c r="OKS159" s="83"/>
      <c r="OKT159" s="83"/>
      <c r="OKU159" s="83"/>
      <c r="OKV159" s="83"/>
      <c r="OKW159" s="83"/>
      <c r="OKX159" s="83"/>
      <c r="OKY159" s="83"/>
      <c r="OKZ159" s="83"/>
      <c r="OLA159" s="83"/>
      <c r="OLB159" s="83"/>
      <c r="OLC159" s="83"/>
      <c r="OLD159" s="83"/>
      <c r="OLE159" s="83"/>
      <c r="OLF159" s="83"/>
      <c r="OLG159" s="83"/>
      <c r="OLH159" s="83"/>
      <c r="OLI159" s="83"/>
      <c r="OLJ159" s="83"/>
      <c r="OLK159" s="83"/>
      <c r="OLL159" s="83"/>
      <c r="OLM159" s="83"/>
      <c r="OLN159" s="83"/>
      <c r="OLO159" s="83"/>
      <c r="OLP159" s="83"/>
      <c r="OLQ159" s="83"/>
      <c r="OLR159" s="83"/>
      <c r="OLS159" s="83"/>
      <c r="OLT159" s="83"/>
      <c r="OLU159" s="83"/>
      <c r="OLV159" s="83"/>
      <c r="OLW159" s="83"/>
      <c r="OLX159" s="83"/>
      <c r="OLY159" s="83"/>
      <c r="OLZ159" s="83"/>
      <c r="OMA159" s="83"/>
      <c r="OMB159" s="83"/>
      <c r="OMC159" s="83"/>
      <c r="OMD159" s="83"/>
      <c r="OME159" s="83"/>
      <c r="OMF159" s="83"/>
      <c r="OMG159" s="83"/>
      <c r="OMH159" s="83"/>
      <c r="OMI159" s="83"/>
      <c r="OMJ159" s="83"/>
      <c r="OMK159" s="83"/>
      <c r="OML159" s="83"/>
      <c r="OMM159" s="83"/>
      <c r="OMN159" s="83"/>
      <c r="OMO159" s="83"/>
      <c r="OMP159" s="83"/>
      <c r="OMQ159" s="83"/>
      <c r="OMR159" s="83"/>
      <c r="OMS159" s="83"/>
      <c r="OMT159" s="83"/>
      <c r="OMU159" s="83"/>
      <c r="OMV159" s="83"/>
      <c r="OMW159" s="83"/>
      <c r="OMX159" s="83"/>
      <c r="OMY159" s="83"/>
      <c r="OMZ159" s="83"/>
      <c r="ONA159" s="83"/>
      <c r="ONB159" s="83"/>
      <c r="ONC159" s="83"/>
      <c r="OND159" s="83"/>
      <c r="ONE159" s="83"/>
      <c r="ONF159" s="83"/>
      <c r="ONG159" s="83"/>
      <c r="ONH159" s="83"/>
      <c r="ONI159" s="83"/>
      <c r="ONJ159" s="83"/>
      <c r="ONK159" s="83"/>
      <c r="ONL159" s="83"/>
      <c r="ONM159" s="83"/>
      <c r="ONN159" s="83"/>
      <c r="ONO159" s="83"/>
      <c r="ONP159" s="83"/>
      <c r="ONQ159" s="83"/>
      <c r="ONR159" s="83"/>
      <c r="ONS159" s="83"/>
      <c r="ONT159" s="83"/>
      <c r="ONU159" s="83"/>
      <c r="ONV159" s="83"/>
      <c r="ONW159" s="83"/>
      <c r="ONX159" s="83"/>
      <c r="ONY159" s="83"/>
      <c r="ONZ159" s="83"/>
      <c r="OOA159" s="83"/>
      <c r="OOB159" s="83"/>
      <c r="OOC159" s="83"/>
      <c r="OOD159" s="83"/>
      <c r="OOE159" s="83"/>
      <c r="OOF159" s="83"/>
      <c r="OOG159" s="83"/>
      <c r="OOH159" s="83"/>
      <c r="OOI159" s="83"/>
      <c r="OOJ159" s="83"/>
      <c r="OOK159" s="83"/>
      <c r="OOL159" s="83"/>
      <c r="OOM159" s="83"/>
      <c r="OON159" s="83"/>
      <c r="OOO159" s="83"/>
      <c r="OOP159" s="83"/>
      <c r="OOQ159" s="83"/>
      <c r="OOR159" s="83"/>
      <c r="OOS159" s="83"/>
      <c r="OOT159" s="83"/>
      <c r="OOU159" s="83"/>
      <c r="OOV159" s="83"/>
      <c r="OOW159" s="83"/>
      <c r="OOX159" s="83"/>
      <c r="OOY159" s="83"/>
      <c r="OOZ159" s="83"/>
      <c r="OPA159" s="83"/>
      <c r="OPB159" s="83"/>
      <c r="OPC159" s="83"/>
      <c r="OPD159" s="83"/>
      <c r="OPE159" s="83"/>
      <c r="OPF159" s="83"/>
      <c r="OPG159" s="83"/>
      <c r="OPH159" s="83"/>
      <c r="OPI159" s="83"/>
      <c r="OPJ159" s="83"/>
      <c r="OPK159" s="83"/>
      <c r="OPL159" s="83"/>
      <c r="OPM159" s="83"/>
      <c r="OPN159" s="83"/>
      <c r="OPO159" s="83"/>
      <c r="OPP159" s="83"/>
      <c r="OPQ159" s="83"/>
      <c r="OPR159" s="83"/>
      <c r="OPS159" s="83"/>
      <c r="OPT159" s="83"/>
      <c r="OPU159" s="83"/>
      <c r="OPV159" s="83"/>
      <c r="OPW159" s="83"/>
      <c r="OPX159" s="83"/>
      <c r="OPY159" s="83"/>
      <c r="OPZ159" s="83"/>
      <c r="OQA159" s="83"/>
      <c r="OQB159" s="83"/>
      <c r="OQC159" s="83"/>
      <c r="OQD159" s="83"/>
      <c r="OQE159" s="83"/>
      <c r="OQF159" s="83"/>
      <c r="OQG159" s="83"/>
      <c r="OQH159" s="83"/>
      <c r="OQI159" s="83"/>
      <c r="OQJ159" s="83"/>
      <c r="OQK159" s="83"/>
      <c r="OQL159" s="83"/>
      <c r="OQM159" s="83"/>
      <c r="OQN159" s="83"/>
      <c r="OQO159" s="83"/>
      <c r="OQP159" s="83"/>
      <c r="OQQ159" s="83"/>
      <c r="OQR159" s="83"/>
      <c r="OQS159" s="83"/>
      <c r="OQT159" s="83"/>
      <c r="OQU159" s="83"/>
      <c r="OQV159" s="83"/>
      <c r="OQW159" s="83"/>
      <c r="OQX159" s="83"/>
      <c r="OQY159" s="83"/>
      <c r="OQZ159" s="83"/>
      <c r="ORA159" s="83"/>
      <c r="ORB159" s="83"/>
      <c r="ORC159" s="83"/>
      <c r="ORD159" s="83"/>
      <c r="ORE159" s="83"/>
      <c r="ORF159" s="83"/>
      <c r="ORG159" s="83"/>
      <c r="ORH159" s="83"/>
      <c r="ORI159" s="83"/>
      <c r="ORJ159" s="83"/>
      <c r="ORK159" s="83"/>
      <c r="ORL159" s="83"/>
      <c r="ORM159" s="83"/>
      <c r="ORN159" s="83"/>
      <c r="ORO159" s="83"/>
      <c r="ORP159" s="83"/>
      <c r="ORQ159" s="83"/>
      <c r="ORR159" s="83"/>
      <c r="ORS159" s="83"/>
      <c r="ORT159" s="83"/>
      <c r="ORU159" s="83"/>
      <c r="ORV159" s="83"/>
      <c r="ORW159" s="83"/>
      <c r="ORX159" s="83"/>
      <c r="ORY159" s="83"/>
      <c r="ORZ159" s="83"/>
      <c r="OSA159" s="83"/>
      <c r="OSB159" s="83"/>
      <c r="OSC159" s="83"/>
      <c r="OSD159" s="83"/>
      <c r="OSE159" s="83"/>
      <c r="OSF159" s="83"/>
      <c r="OSG159" s="83"/>
      <c r="OSH159" s="83"/>
      <c r="OSI159" s="83"/>
      <c r="OSJ159" s="83"/>
      <c r="OSK159" s="83"/>
      <c r="OSL159" s="83"/>
      <c r="OSM159" s="83"/>
      <c r="OSN159" s="83"/>
      <c r="OSO159" s="83"/>
      <c r="OSP159" s="83"/>
      <c r="OSQ159" s="83"/>
      <c r="OSR159" s="83"/>
      <c r="OSS159" s="83"/>
      <c r="OST159" s="83"/>
      <c r="OSU159" s="83"/>
      <c r="OSV159" s="83"/>
      <c r="OSW159" s="83"/>
      <c r="OSX159" s="83"/>
      <c r="OSY159" s="83"/>
      <c r="OSZ159" s="83"/>
      <c r="OTA159" s="83"/>
      <c r="OTB159" s="83"/>
      <c r="OTC159" s="83"/>
      <c r="OTD159" s="83"/>
      <c r="OTE159" s="83"/>
      <c r="OTF159" s="83"/>
      <c r="OTG159" s="83"/>
      <c r="OTH159" s="83"/>
      <c r="OTI159" s="83"/>
      <c r="OTJ159" s="83"/>
      <c r="OTK159" s="83"/>
      <c r="OTL159" s="83"/>
      <c r="OTM159" s="83"/>
      <c r="OTN159" s="83"/>
      <c r="OTO159" s="83"/>
      <c r="OTP159" s="83"/>
      <c r="OTQ159" s="83"/>
      <c r="OTR159" s="83"/>
      <c r="OTS159" s="83"/>
      <c r="OTT159" s="83"/>
      <c r="OTU159" s="83"/>
      <c r="OTV159" s="83"/>
      <c r="OTW159" s="83"/>
      <c r="OTX159" s="83"/>
      <c r="OTY159" s="83"/>
      <c r="OTZ159" s="83"/>
      <c r="OUA159" s="83"/>
      <c r="OUB159" s="83"/>
      <c r="OUC159" s="83"/>
      <c r="OUD159" s="83"/>
      <c r="OUE159" s="83"/>
      <c r="OUF159" s="83"/>
      <c r="OUG159" s="83"/>
      <c r="OUH159" s="83"/>
      <c r="OUI159" s="83"/>
      <c r="OUJ159" s="83"/>
      <c r="OUK159" s="83"/>
      <c r="OUL159" s="83"/>
      <c r="OUM159" s="83"/>
      <c r="OUN159" s="83"/>
      <c r="OUO159" s="83"/>
      <c r="OUP159" s="83"/>
      <c r="OUQ159" s="83"/>
      <c r="OUR159" s="83"/>
      <c r="OUS159" s="83"/>
      <c r="OUT159" s="83"/>
      <c r="OUU159" s="83"/>
      <c r="OUV159" s="83"/>
      <c r="OUW159" s="83"/>
      <c r="OUX159" s="83"/>
      <c r="OUY159" s="83"/>
      <c r="OUZ159" s="83"/>
      <c r="OVA159" s="83"/>
      <c r="OVB159" s="83"/>
      <c r="OVC159" s="83"/>
      <c r="OVD159" s="83"/>
      <c r="OVE159" s="83"/>
      <c r="OVF159" s="83"/>
      <c r="OVG159" s="83"/>
      <c r="OVH159" s="83"/>
      <c r="OVI159" s="83"/>
      <c r="OVJ159" s="83"/>
      <c r="OVK159" s="83"/>
      <c r="OVL159" s="83"/>
      <c r="OVM159" s="83"/>
      <c r="OVN159" s="83"/>
      <c r="OVO159" s="83"/>
      <c r="OVP159" s="83"/>
      <c r="OVQ159" s="83"/>
      <c r="OVR159" s="83"/>
      <c r="OVS159" s="83"/>
      <c r="OVT159" s="83"/>
      <c r="OVU159" s="83"/>
      <c r="OVV159" s="83"/>
      <c r="OVW159" s="83"/>
      <c r="OVX159" s="83"/>
      <c r="OVY159" s="83"/>
      <c r="OVZ159" s="83"/>
      <c r="OWA159" s="83"/>
      <c r="OWB159" s="83"/>
      <c r="OWC159" s="83"/>
      <c r="OWD159" s="83"/>
      <c r="OWE159" s="83"/>
      <c r="OWF159" s="83"/>
      <c r="OWG159" s="83"/>
      <c r="OWH159" s="83"/>
      <c r="OWI159" s="83"/>
      <c r="OWJ159" s="83"/>
      <c r="OWK159" s="83"/>
      <c r="OWL159" s="83"/>
      <c r="OWM159" s="83"/>
      <c r="OWN159" s="83"/>
      <c r="OWO159" s="83"/>
      <c r="OWP159" s="83"/>
      <c r="OWQ159" s="83"/>
      <c r="OWR159" s="83"/>
      <c r="OWS159" s="83"/>
      <c r="OWT159" s="83"/>
      <c r="OWU159" s="83"/>
      <c r="OWV159" s="83"/>
      <c r="OWW159" s="83"/>
      <c r="OWX159" s="83"/>
      <c r="OWY159" s="83"/>
      <c r="OWZ159" s="83"/>
      <c r="OXA159" s="83"/>
      <c r="OXB159" s="83"/>
      <c r="OXC159" s="83"/>
      <c r="OXD159" s="83"/>
      <c r="OXE159" s="83"/>
      <c r="OXF159" s="83"/>
      <c r="OXG159" s="83"/>
      <c r="OXH159" s="83"/>
      <c r="OXI159" s="83"/>
      <c r="OXJ159" s="83"/>
      <c r="OXK159" s="83"/>
      <c r="OXL159" s="83"/>
      <c r="OXM159" s="83"/>
      <c r="OXN159" s="83"/>
      <c r="OXO159" s="83"/>
      <c r="OXP159" s="83"/>
      <c r="OXQ159" s="83"/>
      <c r="OXR159" s="83"/>
      <c r="OXS159" s="83"/>
      <c r="OXT159" s="83"/>
      <c r="OXU159" s="83"/>
      <c r="OXV159" s="83"/>
      <c r="OXW159" s="83"/>
      <c r="OXX159" s="83"/>
      <c r="OXY159" s="83"/>
      <c r="OXZ159" s="83"/>
      <c r="OYA159" s="83"/>
      <c r="OYB159" s="83"/>
      <c r="OYC159" s="83"/>
      <c r="OYD159" s="83"/>
      <c r="OYE159" s="83"/>
      <c r="OYF159" s="83"/>
      <c r="OYG159" s="83"/>
      <c r="OYH159" s="83"/>
      <c r="OYI159" s="83"/>
      <c r="OYJ159" s="83"/>
      <c r="OYK159" s="83"/>
      <c r="OYL159" s="83"/>
      <c r="OYM159" s="83"/>
      <c r="OYN159" s="83"/>
      <c r="OYO159" s="83"/>
      <c r="OYP159" s="83"/>
      <c r="OYQ159" s="83"/>
      <c r="OYR159" s="83"/>
      <c r="OYS159" s="83"/>
      <c r="OYT159" s="83"/>
      <c r="OYU159" s="83"/>
      <c r="OYV159" s="83"/>
      <c r="OYW159" s="83"/>
      <c r="OYX159" s="83"/>
      <c r="OYY159" s="83"/>
      <c r="OYZ159" s="83"/>
      <c r="OZA159" s="83"/>
      <c r="OZB159" s="83"/>
      <c r="OZC159" s="83"/>
      <c r="OZD159" s="83"/>
      <c r="OZE159" s="83"/>
      <c r="OZF159" s="83"/>
      <c r="OZG159" s="83"/>
      <c r="OZH159" s="83"/>
      <c r="OZI159" s="83"/>
      <c r="OZJ159" s="83"/>
      <c r="OZK159" s="83"/>
      <c r="OZL159" s="83"/>
      <c r="OZM159" s="83"/>
      <c r="OZN159" s="83"/>
      <c r="OZO159" s="83"/>
      <c r="OZP159" s="83"/>
      <c r="OZQ159" s="83"/>
      <c r="OZR159" s="83"/>
      <c r="OZS159" s="83"/>
      <c r="OZT159" s="83"/>
      <c r="OZU159" s="83"/>
      <c r="OZV159" s="83"/>
      <c r="OZW159" s="83"/>
      <c r="OZX159" s="83"/>
      <c r="OZY159" s="83"/>
      <c r="OZZ159" s="83"/>
      <c r="PAA159" s="83"/>
      <c r="PAB159" s="83"/>
      <c r="PAC159" s="83"/>
      <c r="PAD159" s="83"/>
      <c r="PAE159" s="83"/>
      <c r="PAF159" s="83"/>
      <c r="PAG159" s="83"/>
      <c r="PAH159" s="83"/>
      <c r="PAI159" s="83"/>
      <c r="PAJ159" s="83"/>
      <c r="PAK159" s="83"/>
      <c r="PAL159" s="83"/>
      <c r="PAM159" s="83"/>
      <c r="PAN159" s="83"/>
      <c r="PAO159" s="83"/>
      <c r="PAP159" s="83"/>
      <c r="PAQ159" s="83"/>
      <c r="PAR159" s="83"/>
      <c r="PAS159" s="83"/>
      <c r="PAT159" s="83"/>
      <c r="PAU159" s="83"/>
      <c r="PAV159" s="83"/>
      <c r="PAW159" s="83"/>
      <c r="PAX159" s="83"/>
      <c r="PAY159" s="83"/>
      <c r="PAZ159" s="83"/>
      <c r="PBA159" s="83"/>
      <c r="PBB159" s="83"/>
      <c r="PBC159" s="83"/>
      <c r="PBD159" s="83"/>
      <c r="PBE159" s="83"/>
      <c r="PBF159" s="83"/>
      <c r="PBG159" s="83"/>
      <c r="PBH159" s="83"/>
      <c r="PBI159" s="83"/>
      <c r="PBJ159" s="83"/>
      <c r="PBK159" s="83"/>
      <c r="PBL159" s="83"/>
      <c r="PBM159" s="83"/>
      <c r="PBN159" s="83"/>
      <c r="PBO159" s="83"/>
      <c r="PBP159" s="83"/>
      <c r="PBQ159" s="83"/>
      <c r="PBR159" s="83"/>
      <c r="PBS159" s="83"/>
      <c r="PBT159" s="83"/>
      <c r="PBU159" s="83"/>
      <c r="PBV159" s="83"/>
      <c r="PBW159" s="83"/>
      <c r="PBX159" s="83"/>
      <c r="PBY159" s="83"/>
      <c r="PBZ159" s="83"/>
      <c r="PCA159" s="83"/>
      <c r="PCB159" s="83"/>
      <c r="PCC159" s="83"/>
      <c r="PCD159" s="83"/>
      <c r="PCE159" s="83"/>
      <c r="PCF159" s="83"/>
      <c r="PCG159" s="83"/>
      <c r="PCH159" s="83"/>
      <c r="PCI159" s="83"/>
      <c r="PCJ159" s="83"/>
      <c r="PCK159" s="83"/>
      <c r="PCL159" s="83"/>
      <c r="PCM159" s="83"/>
      <c r="PCN159" s="83"/>
      <c r="PCO159" s="83"/>
      <c r="PCP159" s="83"/>
      <c r="PCQ159" s="83"/>
      <c r="PCR159" s="83"/>
      <c r="PCS159" s="83"/>
      <c r="PCT159" s="83"/>
      <c r="PCU159" s="83"/>
      <c r="PCV159" s="83"/>
      <c r="PCW159" s="83"/>
      <c r="PCX159" s="83"/>
      <c r="PCY159" s="83"/>
      <c r="PCZ159" s="83"/>
      <c r="PDA159" s="83"/>
      <c r="PDB159" s="83"/>
      <c r="PDC159" s="83"/>
      <c r="PDD159" s="83"/>
      <c r="PDE159" s="83"/>
      <c r="PDF159" s="83"/>
      <c r="PDG159" s="83"/>
      <c r="PDH159" s="83"/>
      <c r="PDI159" s="83"/>
      <c r="PDJ159" s="83"/>
      <c r="PDK159" s="83"/>
      <c r="PDL159" s="83"/>
      <c r="PDM159" s="83"/>
      <c r="PDN159" s="83"/>
      <c r="PDO159" s="83"/>
      <c r="PDP159" s="83"/>
      <c r="PDQ159" s="83"/>
      <c r="PDR159" s="83"/>
      <c r="PDS159" s="83"/>
      <c r="PDT159" s="83"/>
      <c r="PDU159" s="83"/>
      <c r="PDV159" s="83"/>
      <c r="PDW159" s="83"/>
      <c r="PDX159" s="83"/>
      <c r="PDY159" s="83"/>
      <c r="PDZ159" s="83"/>
      <c r="PEA159" s="83"/>
      <c r="PEB159" s="83"/>
      <c r="PEC159" s="83"/>
      <c r="PED159" s="83"/>
      <c r="PEE159" s="83"/>
      <c r="PEF159" s="83"/>
      <c r="PEG159" s="83"/>
      <c r="PEH159" s="83"/>
      <c r="PEI159" s="83"/>
      <c r="PEJ159" s="83"/>
      <c r="PEK159" s="83"/>
      <c r="PEL159" s="83"/>
      <c r="PEM159" s="83"/>
      <c r="PEN159" s="83"/>
      <c r="PEO159" s="83"/>
      <c r="PEP159" s="83"/>
      <c r="PEQ159" s="83"/>
      <c r="PER159" s="83"/>
      <c r="PES159" s="83"/>
      <c r="PET159" s="83"/>
      <c r="PEU159" s="83"/>
      <c r="PEV159" s="83"/>
      <c r="PEW159" s="83"/>
      <c r="PEX159" s="83"/>
      <c r="PEY159" s="83"/>
      <c r="PEZ159" s="83"/>
      <c r="PFA159" s="83"/>
      <c r="PFB159" s="83"/>
      <c r="PFC159" s="83"/>
      <c r="PFD159" s="83"/>
      <c r="PFE159" s="83"/>
      <c r="PFF159" s="83"/>
      <c r="PFG159" s="83"/>
      <c r="PFH159" s="83"/>
      <c r="PFI159" s="83"/>
      <c r="PFJ159" s="83"/>
      <c r="PFK159" s="83"/>
      <c r="PFL159" s="83"/>
      <c r="PFM159" s="83"/>
      <c r="PFN159" s="83"/>
      <c r="PFO159" s="83"/>
      <c r="PFP159" s="83"/>
      <c r="PFQ159" s="83"/>
      <c r="PFR159" s="83"/>
      <c r="PFS159" s="83"/>
      <c r="PFT159" s="83"/>
      <c r="PFU159" s="83"/>
      <c r="PFV159" s="83"/>
      <c r="PFW159" s="83"/>
      <c r="PFX159" s="83"/>
      <c r="PFY159" s="83"/>
      <c r="PFZ159" s="83"/>
      <c r="PGA159" s="83"/>
      <c r="PGB159" s="83"/>
      <c r="PGC159" s="83"/>
      <c r="PGD159" s="83"/>
      <c r="PGE159" s="83"/>
      <c r="PGF159" s="83"/>
      <c r="PGG159" s="83"/>
      <c r="PGH159" s="83"/>
      <c r="PGI159" s="83"/>
      <c r="PGJ159" s="83"/>
      <c r="PGK159" s="83"/>
      <c r="PGL159" s="83"/>
      <c r="PGM159" s="83"/>
      <c r="PGN159" s="83"/>
      <c r="PGO159" s="83"/>
      <c r="PGP159" s="83"/>
      <c r="PGQ159" s="83"/>
      <c r="PGR159" s="83"/>
      <c r="PGS159" s="83"/>
      <c r="PGT159" s="83"/>
      <c r="PGU159" s="83"/>
      <c r="PGV159" s="83"/>
      <c r="PGW159" s="83"/>
      <c r="PGX159" s="83"/>
      <c r="PGY159" s="83"/>
      <c r="PGZ159" s="83"/>
      <c r="PHA159" s="83"/>
      <c r="PHB159" s="83"/>
      <c r="PHC159" s="83"/>
      <c r="PHD159" s="83"/>
      <c r="PHE159" s="83"/>
      <c r="PHF159" s="83"/>
      <c r="PHG159" s="83"/>
      <c r="PHH159" s="83"/>
      <c r="PHI159" s="83"/>
      <c r="PHJ159" s="83"/>
      <c r="PHK159" s="83"/>
      <c r="PHL159" s="83"/>
      <c r="PHM159" s="83"/>
      <c r="PHN159" s="83"/>
      <c r="PHO159" s="83"/>
      <c r="PHP159" s="83"/>
      <c r="PHQ159" s="83"/>
      <c r="PHR159" s="83"/>
      <c r="PHS159" s="83"/>
      <c r="PHT159" s="83"/>
      <c r="PHU159" s="83"/>
      <c r="PHV159" s="83"/>
      <c r="PHW159" s="83"/>
      <c r="PHX159" s="83"/>
      <c r="PHY159" s="83"/>
      <c r="PHZ159" s="83"/>
      <c r="PIA159" s="83"/>
      <c r="PIB159" s="83"/>
      <c r="PIC159" s="83"/>
      <c r="PID159" s="83"/>
      <c r="PIE159" s="83"/>
      <c r="PIF159" s="83"/>
      <c r="PIG159" s="83"/>
      <c r="PIH159" s="83"/>
      <c r="PII159" s="83"/>
      <c r="PIJ159" s="83"/>
      <c r="PIK159" s="83"/>
      <c r="PIL159" s="83"/>
      <c r="PIM159" s="83"/>
      <c r="PIN159" s="83"/>
      <c r="PIO159" s="83"/>
      <c r="PIP159" s="83"/>
      <c r="PIQ159" s="83"/>
      <c r="PIR159" s="83"/>
      <c r="PIS159" s="83"/>
      <c r="PIT159" s="83"/>
      <c r="PIU159" s="83"/>
      <c r="PIV159" s="83"/>
      <c r="PIW159" s="83"/>
      <c r="PIX159" s="83"/>
      <c r="PIY159" s="83"/>
      <c r="PIZ159" s="83"/>
      <c r="PJA159" s="83"/>
      <c r="PJB159" s="83"/>
      <c r="PJC159" s="83"/>
      <c r="PJD159" s="83"/>
      <c r="PJE159" s="83"/>
      <c r="PJF159" s="83"/>
      <c r="PJG159" s="83"/>
      <c r="PJH159" s="83"/>
      <c r="PJI159" s="83"/>
      <c r="PJJ159" s="83"/>
      <c r="PJK159" s="83"/>
      <c r="PJL159" s="83"/>
      <c r="PJM159" s="83"/>
      <c r="PJN159" s="83"/>
      <c r="PJO159" s="83"/>
      <c r="PJP159" s="83"/>
      <c r="PJQ159" s="83"/>
      <c r="PJR159" s="83"/>
      <c r="PJS159" s="83"/>
      <c r="PJT159" s="83"/>
      <c r="PJU159" s="83"/>
      <c r="PJV159" s="83"/>
      <c r="PJW159" s="83"/>
      <c r="PJX159" s="83"/>
      <c r="PJY159" s="83"/>
      <c r="PJZ159" s="83"/>
      <c r="PKA159" s="83"/>
      <c r="PKB159" s="83"/>
      <c r="PKC159" s="83"/>
      <c r="PKD159" s="83"/>
      <c r="PKE159" s="83"/>
      <c r="PKF159" s="83"/>
      <c r="PKG159" s="83"/>
      <c r="PKH159" s="83"/>
      <c r="PKI159" s="83"/>
      <c r="PKJ159" s="83"/>
      <c r="PKK159" s="83"/>
      <c r="PKL159" s="83"/>
      <c r="PKM159" s="83"/>
      <c r="PKN159" s="83"/>
      <c r="PKO159" s="83"/>
      <c r="PKP159" s="83"/>
      <c r="PKQ159" s="83"/>
      <c r="PKR159" s="83"/>
      <c r="PKS159" s="83"/>
      <c r="PKT159" s="83"/>
      <c r="PKU159" s="83"/>
      <c r="PKV159" s="83"/>
      <c r="PKW159" s="83"/>
      <c r="PKX159" s="83"/>
      <c r="PKY159" s="83"/>
      <c r="PKZ159" s="83"/>
      <c r="PLA159" s="83"/>
      <c r="PLB159" s="83"/>
      <c r="PLC159" s="83"/>
      <c r="PLD159" s="83"/>
      <c r="PLE159" s="83"/>
      <c r="PLF159" s="83"/>
      <c r="PLG159" s="83"/>
      <c r="PLH159" s="83"/>
      <c r="PLI159" s="83"/>
      <c r="PLJ159" s="83"/>
      <c r="PLK159" s="83"/>
      <c r="PLL159" s="83"/>
      <c r="PLM159" s="83"/>
      <c r="PLN159" s="83"/>
      <c r="PLO159" s="83"/>
      <c r="PLP159" s="83"/>
      <c r="PLQ159" s="83"/>
      <c r="PLR159" s="83"/>
      <c r="PLS159" s="83"/>
      <c r="PLT159" s="83"/>
      <c r="PLU159" s="83"/>
      <c r="PLV159" s="83"/>
      <c r="PLW159" s="83"/>
      <c r="PLX159" s="83"/>
      <c r="PLY159" s="83"/>
      <c r="PLZ159" s="83"/>
      <c r="PMA159" s="83"/>
      <c r="PMB159" s="83"/>
      <c r="PMC159" s="83"/>
      <c r="PMD159" s="83"/>
      <c r="PME159" s="83"/>
      <c r="PMF159" s="83"/>
      <c r="PMG159" s="83"/>
      <c r="PMH159" s="83"/>
      <c r="PMI159" s="83"/>
      <c r="PMJ159" s="83"/>
      <c r="PMK159" s="83"/>
      <c r="PML159" s="83"/>
      <c r="PMM159" s="83"/>
      <c r="PMN159" s="83"/>
      <c r="PMO159" s="83"/>
      <c r="PMP159" s="83"/>
      <c r="PMQ159" s="83"/>
      <c r="PMR159" s="83"/>
      <c r="PMS159" s="83"/>
      <c r="PMT159" s="83"/>
      <c r="PMU159" s="83"/>
      <c r="PMV159" s="83"/>
      <c r="PMW159" s="83"/>
      <c r="PMX159" s="83"/>
      <c r="PMY159" s="83"/>
      <c r="PMZ159" s="83"/>
      <c r="PNA159" s="83"/>
      <c r="PNB159" s="83"/>
      <c r="PNC159" s="83"/>
      <c r="PND159" s="83"/>
      <c r="PNE159" s="83"/>
      <c r="PNF159" s="83"/>
      <c r="PNG159" s="83"/>
      <c r="PNH159" s="83"/>
      <c r="PNI159" s="83"/>
      <c r="PNJ159" s="83"/>
      <c r="PNK159" s="83"/>
      <c r="PNL159" s="83"/>
      <c r="PNM159" s="83"/>
      <c r="PNN159" s="83"/>
      <c r="PNO159" s="83"/>
      <c r="PNP159" s="83"/>
      <c r="PNQ159" s="83"/>
      <c r="PNR159" s="83"/>
      <c r="PNS159" s="83"/>
      <c r="PNT159" s="83"/>
      <c r="PNU159" s="83"/>
      <c r="PNV159" s="83"/>
      <c r="PNW159" s="83"/>
      <c r="PNX159" s="83"/>
      <c r="PNY159" s="83"/>
      <c r="PNZ159" s="83"/>
      <c r="POA159" s="83"/>
      <c r="POB159" s="83"/>
      <c r="POC159" s="83"/>
      <c r="POD159" s="83"/>
      <c r="POE159" s="83"/>
      <c r="POF159" s="83"/>
      <c r="POG159" s="83"/>
      <c r="POH159" s="83"/>
      <c r="POI159" s="83"/>
      <c r="POJ159" s="83"/>
      <c r="POK159" s="83"/>
      <c r="POL159" s="83"/>
      <c r="POM159" s="83"/>
      <c r="PON159" s="83"/>
      <c r="POO159" s="83"/>
      <c r="POP159" s="83"/>
      <c r="POQ159" s="83"/>
      <c r="POR159" s="83"/>
      <c r="POS159" s="83"/>
      <c r="POT159" s="83"/>
      <c r="POU159" s="83"/>
      <c r="POV159" s="83"/>
      <c r="POW159" s="83"/>
      <c r="POX159" s="83"/>
      <c r="POY159" s="83"/>
      <c r="POZ159" s="83"/>
      <c r="PPA159" s="83"/>
      <c r="PPB159" s="83"/>
      <c r="PPC159" s="83"/>
      <c r="PPD159" s="83"/>
      <c r="PPE159" s="83"/>
      <c r="PPF159" s="83"/>
      <c r="PPG159" s="83"/>
      <c r="PPH159" s="83"/>
      <c r="PPI159" s="83"/>
      <c r="PPJ159" s="83"/>
      <c r="PPK159" s="83"/>
      <c r="PPL159" s="83"/>
      <c r="PPM159" s="83"/>
      <c r="PPN159" s="83"/>
      <c r="PPO159" s="83"/>
      <c r="PPP159" s="83"/>
      <c r="PPQ159" s="83"/>
      <c r="PPR159" s="83"/>
      <c r="PPS159" s="83"/>
      <c r="PPT159" s="83"/>
      <c r="PPU159" s="83"/>
      <c r="PPV159" s="83"/>
      <c r="PPW159" s="83"/>
      <c r="PPX159" s="83"/>
      <c r="PPY159" s="83"/>
      <c r="PPZ159" s="83"/>
      <c r="PQA159" s="83"/>
      <c r="PQB159" s="83"/>
      <c r="PQC159" s="83"/>
      <c r="PQD159" s="83"/>
      <c r="PQE159" s="83"/>
      <c r="PQF159" s="83"/>
      <c r="PQG159" s="83"/>
      <c r="PQH159" s="83"/>
      <c r="PQI159" s="83"/>
      <c r="PQJ159" s="83"/>
      <c r="PQK159" s="83"/>
      <c r="PQL159" s="83"/>
      <c r="PQM159" s="83"/>
      <c r="PQN159" s="83"/>
      <c r="PQO159" s="83"/>
      <c r="PQP159" s="83"/>
      <c r="PQQ159" s="83"/>
      <c r="PQR159" s="83"/>
      <c r="PQS159" s="83"/>
      <c r="PQT159" s="83"/>
      <c r="PQU159" s="83"/>
      <c r="PQV159" s="83"/>
      <c r="PQW159" s="83"/>
      <c r="PQX159" s="83"/>
      <c r="PQY159" s="83"/>
      <c r="PQZ159" s="83"/>
      <c r="PRA159" s="83"/>
      <c r="PRB159" s="83"/>
      <c r="PRC159" s="83"/>
      <c r="PRD159" s="83"/>
      <c r="PRE159" s="83"/>
      <c r="PRF159" s="83"/>
      <c r="PRG159" s="83"/>
      <c r="PRH159" s="83"/>
      <c r="PRI159" s="83"/>
      <c r="PRJ159" s="83"/>
      <c r="PRK159" s="83"/>
      <c r="PRL159" s="83"/>
      <c r="PRM159" s="83"/>
      <c r="PRN159" s="83"/>
      <c r="PRO159" s="83"/>
      <c r="PRP159" s="83"/>
      <c r="PRQ159" s="83"/>
      <c r="PRR159" s="83"/>
      <c r="PRS159" s="83"/>
      <c r="PRT159" s="83"/>
      <c r="PRU159" s="83"/>
      <c r="PRV159" s="83"/>
      <c r="PRW159" s="83"/>
      <c r="PRX159" s="83"/>
      <c r="PRY159" s="83"/>
      <c r="PRZ159" s="83"/>
      <c r="PSA159" s="83"/>
      <c r="PSB159" s="83"/>
      <c r="PSC159" s="83"/>
      <c r="PSD159" s="83"/>
      <c r="PSE159" s="83"/>
      <c r="PSF159" s="83"/>
      <c r="PSG159" s="83"/>
      <c r="PSH159" s="83"/>
      <c r="PSI159" s="83"/>
      <c r="PSJ159" s="83"/>
      <c r="PSK159" s="83"/>
      <c r="PSL159" s="83"/>
      <c r="PSM159" s="83"/>
      <c r="PSN159" s="83"/>
      <c r="PSO159" s="83"/>
      <c r="PSP159" s="83"/>
      <c r="PSQ159" s="83"/>
      <c r="PSR159" s="83"/>
      <c r="PSS159" s="83"/>
      <c r="PST159" s="83"/>
      <c r="PSU159" s="83"/>
      <c r="PSV159" s="83"/>
      <c r="PSW159" s="83"/>
      <c r="PSX159" s="83"/>
      <c r="PSY159" s="83"/>
      <c r="PSZ159" s="83"/>
      <c r="PTA159" s="83"/>
      <c r="PTB159" s="83"/>
      <c r="PTC159" s="83"/>
      <c r="PTD159" s="83"/>
      <c r="PTE159" s="83"/>
      <c r="PTF159" s="83"/>
      <c r="PTG159" s="83"/>
      <c r="PTH159" s="83"/>
      <c r="PTI159" s="83"/>
      <c r="PTJ159" s="83"/>
      <c r="PTK159" s="83"/>
      <c r="PTL159" s="83"/>
      <c r="PTM159" s="83"/>
      <c r="PTN159" s="83"/>
      <c r="PTO159" s="83"/>
      <c r="PTP159" s="83"/>
      <c r="PTQ159" s="83"/>
      <c r="PTR159" s="83"/>
      <c r="PTS159" s="83"/>
      <c r="PTT159" s="83"/>
      <c r="PTU159" s="83"/>
      <c r="PTV159" s="83"/>
      <c r="PTW159" s="83"/>
      <c r="PTX159" s="83"/>
      <c r="PTY159" s="83"/>
      <c r="PTZ159" s="83"/>
      <c r="PUA159" s="83"/>
      <c r="PUB159" s="83"/>
      <c r="PUC159" s="83"/>
      <c r="PUD159" s="83"/>
      <c r="PUE159" s="83"/>
      <c r="PUF159" s="83"/>
      <c r="PUG159" s="83"/>
      <c r="PUH159" s="83"/>
      <c r="PUI159" s="83"/>
      <c r="PUJ159" s="83"/>
      <c r="PUK159" s="83"/>
      <c r="PUL159" s="83"/>
      <c r="PUM159" s="83"/>
      <c r="PUN159" s="83"/>
      <c r="PUO159" s="83"/>
      <c r="PUP159" s="83"/>
      <c r="PUQ159" s="83"/>
      <c r="PUR159" s="83"/>
      <c r="PUS159" s="83"/>
      <c r="PUT159" s="83"/>
      <c r="PUU159" s="83"/>
      <c r="PUV159" s="83"/>
      <c r="PUW159" s="83"/>
      <c r="PUX159" s="83"/>
      <c r="PUY159" s="83"/>
      <c r="PUZ159" s="83"/>
      <c r="PVA159" s="83"/>
      <c r="PVB159" s="83"/>
      <c r="PVC159" s="83"/>
      <c r="PVD159" s="83"/>
      <c r="PVE159" s="83"/>
      <c r="PVF159" s="83"/>
      <c r="PVG159" s="83"/>
      <c r="PVH159" s="83"/>
      <c r="PVI159" s="83"/>
      <c r="PVJ159" s="83"/>
      <c r="PVK159" s="83"/>
      <c r="PVL159" s="83"/>
      <c r="PVM159" s="83"/>
      <c r="PVN159" s="83"/>
      <c r="PVO159" s="83"/>
      <c r="PVP159" s="83"/>
      <c r="PVQ159" s="83"/>
      <c r="PVR159" s="83"/>
      <c r="PVS159" s="83"/>
      <c r="PVT159" s="83"/>
      <c r="PVU159" s="83"/>
      <c r="PVV159" s="83"/>
      <c r="PVW159" s="83"/>
      <c r="PVX159" s="83"/>
      <c r="PVY159" s="83"/>
      <c r="PVZ159" s="83"/>
      <c r="PWA159" s="83"/>
      <c r="PWB159" s="83"/>
      <c r="PWC159" s="83"/>
      <c r="PWD159" s="83"/>
      <c r="PWE159" s="83"/>
      <c r="PWF159" s="83"/>
      <c r="PWG159" s="83"/>
      <c r="PWH159" s="83"/>
      <c r="PWI159" s="83"/>
      <c r="PWJ159" s="83"/>
      <c r="PWK159" s="83"/>
      <c r="PWL159" s="83"/>
      <c r="PWM159" s="83"/>
      <c r="PWN159" s="83"/>
      <c r="PWO159" s="83"/>
      <c r="PWP159" s="83"/>
      <c r="PWQ159" s="83"/>
      <c r="PWR159" s="83"/>
      <c r="PWS159" s="83"/>
      <c r="PWT159" s="83"/>
      <c r="PWU159" s="83"/>
      <c r="PWV159" s="83"/>
      <c r="PWW159" s="83"/>
      <c r="PWX159" s="83"/>
      <c r="PWY159" s="83"/>
      <c r="PWZ159" s="83"/>
      <c r="PXA159" s="83"/>
      <c r="PXB159" s="83"/>
      <c r="PXC159" s="83"/>
      <c r="PXD159" s="83"/>
      <c r="PXE159" s="83"/>
      <c r="PXF159" s="83"/>
      <c r="PXG159" s="83"/>
      <c r="PXH159" s="83"/>
      <c r="PXI159" s="83"/>
      <c r="PXJ159" s="83"/>
      <c r="PXK159" s="83"/>
      <c r="PXL159" s="83"/>
      <c r="PXM159" s="83"/>
      <c r="PXN159" s="83"/>
      <c r="PXO159" s="83"/>
      <c r="PXP159" s="83"/>
      <c r="PXQ159" s="83"/>
      <c r="PXR159" s="83"/>
      <c r="PXS159" s="83"/>
      <c r="PXT159" s="83"/>
      <c r="PXU159" s="83"/>
      <c r="PXV159" s="83"/>
      <c r="PXW159" s="83"/>
      <c r="PXX159" s="83"/>
      <c r="PXY159" s="83"/>
      <c r="PXZ159" s="83"/>
      <c r="PYA159" s="83"/>
      <c r="PYB159" s="83"/>
      <c r="PYC159" s="83"/>
      <c r="PYD159" s="83"/>
      <c r="PYE159" s="83"/>
      <c r="PYF159" s="83"/>
      <c r="PYG159" s="83"/>
      <c r="PYH159" s="83"/>
      <c r="PYI159" s="83"/>
      <c r="PYJ159" s="83"/>
      <c r="PYK159" s="83"/>
      <c r="PYL159" s="83"/>
      <c r="PYM159" s="83"/>
      <c r="PYN159" s="83"/>
      <c r="PYO159" s="83"/>
      <c r="PYP159" s="83"/>
      <c r="PYQ159" s="83"/>
      <c r="PYR159" s="83"/>
      <c r="PYS159" s="83"/>
      <c r="PYT159" s="83"/>
      <c r="PYU159" s="83"/>
      <c r="PYV159" s="83"/>
      <c r="PYW159" s="83"/>
      <c r="PYX159" s="83"/>
      <c r="PYY159" s="83"/>
      <c r="PYZ159" s="83"/>
      <c r="PZA159" s="83"/>
      <c r="PZB159" s="83"/>
      <c r="PZC159" s="83"/>
      <c r="PZD159" s="83"/>
      <c r="PZE159" s="83"/>
      <c r="PZF159" s="83"/>
      <c r="PZG159" s="83"/>
      <c r="PZH159" s="83"/>
      <c r="PZI159" s="83"/>
      <c r="PZJ159" s="83"/>
      <c r="PZK159" s="83"/>
      <c r="PZL159" s="83"/>
      <c r="PZM159" s="83"/>
      <c r="PZN159" s="83"/>
      <c r="PZO159" s="83"/>
      <c r="PZP159" s="83"/>
      <c r="PZQ159" s="83"/>
      <c r="PZR159" s="83"/>
      <c r="PZS159" s="83"/>
      <c r="PZT159" s="83"/>
      <c r="PZU159" s="83"/>
      <c r="PZV159" s="83"/>
      <c r="PZW159" s="83"/>
      <c r="PZX159" s="83"/>
      <c r="PZY159" s="83"/>
      <c r="PZZ159" s="83"/>
      <c r="QAA159" s="83"/>
      <c r="QAB159" s="83"/>
      <c r="QAC159" s="83"/>
      <c r="QAD159" s="83"/>
      <c r="QAE159" s="83"/>
      <c r="QAF159" s="83"/>
      <c r="QAG159" s="83"/>
      <c r="QAH159" s="83"/>
      <c r="QAI159" s="83"/>
      <c r="QAJ159" s="83"/>
      <c r="QAK159" s="83"/>
      <c r="QAL159" s="83"/>
      <c r="QAM159" s="83"/>
      <c r="QAN159" s="83"/>
      <c r="QAO159" s="83"/>
      <c r="QAP159" s="83"/>
      <c r="QAQ159" s="83"/>
      <c r="QAR159" s="83"/>
      <c r="QAS159" s="83"/>
      <c r="QAT159" s="83"/>
      <c r="QAU159" s="83"/>
      <c r="QAV159" s="83"/>
      <c r="QAW159" s="83"/>
      <c r="QAX159" s="83"/>
      <c r="QAY159" s="83"/>
      <c r="QAZ159" s="83"/>
      <c r="QBA159" s="83"/>
      <c r="QBB159" s="83"/>
      <c r="QBC159" s="83"/>
      <c r="QBD159" s="83"/>
      <c r="QBE159" s="83"/>
      <c r="QBF159" s="83"/>
      <c r="QBG159" s="83"/>
      <c r="QBH159" s="83"/>
      <c r="QBI159" s="83"/>
      <c r="QBJ159" s="83"/>
      <c r="QBK159" s="83"/>
      <c r="QBL159" s="83"/>
      <c r="QBM159" s="83"/>
      <c r="QBN159" s="83"/>
      <c r="QBO159" s="83"/>
      <c r="QBP159" s="83"/>
      <c r="QBQ159" s="83"/>
      <c r="QBR159" s="83"/>
      <c r="QBS159" s="83"/>
      <c r="QBT159" s="83"/>
      <c r="QBU159" s="83"/>
      <c r="QBV159" s="83"/>
      <c r="QBW159" s="83"/>
      <c r="QBX159" s="83"/>
      <c r="QBY159" s="83"/>
      <c r="QBZ159" s="83"/>
      <c r="QCA159" s="83"/>
      <c r="QCB159" s="83"/>
      <c r="QCC159" s="83"/>
      <c r="QCD159" s="83"/>
      <c r="QCE159" s="83"/>
      <c r="QCF159" s="83"/>
      <c r="QCG159" s="83"/>
      <c r="QCH159" s="83"/>
      <c r="QCI159" s="83"/>
      <c r="QCJ159" s="83"/>
      <c r="QCK159" s="83"/>
      <c r="QCL159" s="83"/>
      <c r="QCM159" s="83"/>
      <c r="QCN159" s="83"/>
      <c r="QCO159" s="83"/>
      <c r="QCP159" s="83"/>
      <c r="QCQ159" s="83"/>
      <c r="QCR159" s="83"/>
      <c r="QCS159" s="83"/>
      <c r="QCT159" s="83"/>
      <c r="QCU159" s="83"/>
      <c r="QCV159" s="83"/>
      <c r="QCW159" s="83"/>
      <c r="QCX159" s="83"/>
      <c r="QCY159" s="83"/>
      <c r="QCZ159" s="83"/>
      <c r="QDA159" s="83"/>
      <c r="QDB159" s="83"/>
      <c r="QDC159" s="83"/>
      <c r="QDD159" s="83"/>
      <c r="QDE159" s="83"/>
      <c r="QDF159" s="83"/>
      <c r="QDG159" s="83"/>
      <c r="QDH159" s="83"/>
      <c r="QDI159" s="83"/>
      <c r="QDJ159" s="83"/>
      <c r="QDK159" s="83"/>
      <c r="QDL159" s="83"/>
      <c r="QDM159" s="83"/>
      <c r="QDN159" s="83"/>
      <c r="QDO159" s="83"/>
      <c r="QDP159" s="83"/>
      <c r="QDQ159" s="83"/>
      <c r="QDR159" s="83"/>
      <c r="QDS159" s="83"/>
      <c r="QDT159" s="83"/>
      <c r="QDU159" s="83"/>
      <c r="QDV159" s="83"/>
      <c r="QDW159" s="83"/>
      <c r="QDX159" s="83"/>
      <c r="QDY159" s="83"/>
      <c r="QDZ159" s="83"/>
      <c r="QEA159" s="83"/>
      <c r="QEB159" s="83"/>
      <c r="QEC159" s="83"/>
      <c r="QED159" s="83"/>
      <c r="QEE159" s="83"/>
      <c r="QEF159" s="83"/>
      <c r="QEG159" s="83"/>
      <c r="QEH159" s="83"/>
      <c r="QEI159" s="83"/>
      <c r="QEJ159" s="83"/>
      <c r="QEK159" s="83"/>
      <c r="QEL159" s="83"/>
      <c r="QEM159" s="83"/>
      <c r="QEN159" s="83"/>
      <c r="QEO159" s="83"/>
      <c r="QEP159" s="83"/>
      <c r="QEQ159" s="83"/>
      <c r="QER159" s="83"/>
      <c r="QES159" s="83"/>
      <c r="QET159" s="83"/>
      <c r="QEU159" s="83"/>
      <c r="QEV159" s="83"/>
      <c r="QEW159" s="83"/>
      <c r="QEX159" s="83"/>
      <c r="QEY159" s="83"/>
      <c r="QEZ159" s="83"/>
      <c r="QFA159" s="83"/>
      <c r="QFB159" s="83"/>
      <c r="QFC159" s="83"/>
      <c r="QFD159" s="83"/>
      <c r="QFE159" s="83"/>
      <c r="QFF159" s="83"/>
      <c r="QFG159" s="83"/>
      <c r="QFH159" s="83"/>
      <c r="QFI159" s="83"/>
      <c r="QFJ159" s="83"/>
      <c r="QFK159" s="83"/>
      <c r="QFL159" s="83"/>
      <c r="QFM159" s="83"/>
      <c r="QFN159" s="83"/>
      <c r="QFO159" s="83"/>
      <c r="QFP159" s="83"/>
      <c r="QFQ159" s="83"/>
      <c r="QFR159" s="83"/>
      <c r="QFS159" s="83"/>
      <c r="QFT159" s="83"/>
      <c r="QFU159" s="83"/>
      <c r="QFV159" s="83"/>
      <c r="QFW159" s="83"/>
      <c r="QFX159" s="83"/>
      <c r="QFY159" s="83"/>
      <c r="QFZ159" s="83"/>
      <c r="QGA159" s="83"/>
      <c r="QGB159" s="83"/>
      <c r="QGC159" s="83"/>
      <c r="QGD159" s="83"/>
      <c r="QGE159" s="83"/>
      <c r="QGF159" s="83"/>
      <c r="QGG159" s="83"/>
      <c r="QGH159" s="83"/>
      <c r="QGI159" s="83"/>
      <c r="QGJ159" s="83"/>
      <c r="QGK159" s="83"/>
      <c r="QGL159" s="83"/>
      <c r="QGM159" s="83"/>
      <c r="QGN159" s="83"/>
      <c r="QGO159" s="83"/>
      <c r="QGP159" s="83"/>
      <c r="QGQ159" s="83"/>
      <c r="QGR159" s="83"/>
      <c r="QGS159" s="83"/>
      <c r="QGT159" s="83"/>
      <c r="QGU159" s="83"/>
      <c r="QGV159" s="83"/>
      <c r="QGW159" s="83"/>
      <c r="QGX159" s="83"/>
      <c r="QGY159" s="83"/>
      <c r="QGZ159" s="83"/>
      <c r="QHA159" s="83"/>
      <c r="QHB159" s="83"/>
      <c r="QHC159" s="83"/>
      <c r="QHD159" s="83"/>
      <c r="QHE159" s="83"/>
      <c r="QHF159" s="83"/>
      <c r="QHG159" s="83"/>
      <c r="QHH159" s="83"/>
      <c r="QHI159" s="83"/>
      <c r="QHJ159" s="83"/>
      <c r="QHK159" s="83"/>
      <c r="QHL159" s="83"/>
      <c r="QHM159" s="83"/>
      <c r="QHN159" s="83"/>
      <c r="QHO159" s="83"/>
      <c r="QHP159" s="83"/>
      <c r="QHQ159" s="83"/>
      <c r="QHR159" s="83"/>
      <c r="QHS159" s="83"/>
      <c r="QHT159" s="83"/>
      <c r="QHU159" s="83"/>
      <c r="QHV159" s="83"/>
      <c r="QHW159" s="83"/>
      <c r="QHX159" s="83"/>
      <c r="QHY159" s="83"/>
      <c r="QHZ159" s="83"/>
      <c r="QIA159" s="83"/>
      <c r="QIB159" s="83"/>
      <c r="QIC159" s="83"/>
      <c r="QID159" s="83"/>
      <c r="QIE159" s="83"/>
      <c r="QIF159" s="83"/>
      <c r="QIG159" s="83"/>
      <c r="QIH159" s="83"/>
      <c r="QII159" s="83"/>
      <c r="QIJ159" s="83"/>
      <c r="QIK159" s="83"/>
      <c r="QIL159" s="83"/>
      <c r="QIM159" s="83"/>
      <c r="QIN159" s="83"/>
      <c r="QIO159" s="83"/>
      <c r="QIP159" s="83"/>
      <c r="QIQ159" s="83"/>
      <c r="QIR159" s="83"/>
      <c r="QIS159" s="83"/>
      <c r="QIT159" s="83"/>
      <c r="QIU159" s="83"/>
      <c r="QIV159" s="83"/>
      <c r="QIW159" s="83"/>
      <c r="QIX159" s="83"/>
      <c r="QIY159" s="83"/>
      <c r="QIZ159" s="83"/>
      <c r="QJA159" s="83"/>
      <c r="QJB159" s="83"/>
      <c r="QJC159" s="83"/>
      <c r="QJD159" s="83"/>
      <c r="QJE159" s="83"/>
      <c r="QJF159" s="83"/>
      <c r="QJG159" s="83"/>
      <c r="QJH159" s="83"/>
      <c r="QJI159" s="83"/>
      <c r="QJJ159" s="83"/>
      <c r="QJK159" s="83"/>
      <c r="QJL159" s="83"/>
      <c r="QJM159" s="83"/>
      <c r="QJN159" s="83"/>
      <c r="QJO159" s="83"/>
      <c r="QJP159" s="83"/>
      <c r="QJQ159" s="83"/>
      <c r="QJR159" s="83"/>
      <c r="QJS159" s="83"/>
      <c r="QJT159" s="83"/>
      <c r="QJU159" s="83"/>
      <c r="QJV159" s="83"/>
      <c r="QJW159" s="83"/>
      <c r="QJX159" s="83"/>
      <c r="QJY159" s="83"/>
      <c r="QJZ159" s="83"/>
      <c r="QKA159" s="83"/>
      <c r="QKB159" s="83"/>
      <c r="QKC159" s="83"/>
      <c r="QKD159" s="83"/>
      <c r="QKE159" s="83"/>
      <c r="QKF159" s="83"/>
      <c r="QKG159" s="83"/>
      <c r="QKH159" s="83"/>
      <c r="QKI159" s="83"/>
      <c r="QKJ159" s="83"/>
      <c r="QKK159" s="83"/>
      <c r="QKL159" s="83"/>
      <c r="QKM159" s="83"/>
      <c r="QKN159" s="83"/>
      <c r="QKO159" s="83"/>
      <c r="QKP159" s="83"/>
      <c r="QKQ159" s="83"/>
      <c r="QKR159" s="83"/>
      <c r="QKS159" s="83"/>
      <c r="QKT159" s="83"/>
      <c r="QKU159" s="83"/>
      <c r="QKV159" s="83"/>
      <c r="QKW159" s="83"/>
      <c r="QKX159" s="83"/>
      <c r="QKY159" s="83"/>
      <c r="QKZ159" s="83"/>
      <c r="QLA159" s="83"/>
      <c r="QLB159" s="83"/>
      <c r="QLC159" s="83"/>
      <c r="QLD159" s="83"/>
      <c r="QLE159" s="83"/>
      <c r="QLF159" s="83"/>
      <c r="QLG159" s="83"/>
      <c r="QLH159" s="83"/>
      <c r="QLI159" s="83"/>
      <c r="QLJ159" s="83"/>
      <c r="QLK159" s="83"/>
      <c r="QLL159" s="83"/>
      <c r="QLM159" s="83"/>
      <c r="QLN159" s="83"/>
      <c r="QLO159" s="83"/>
      <c r="QLP159" s="83"/>
      <c r="QLQ159" s="83"/>
      <c r="QLR159" s="83"/>
      <c r="QLS159" s="83"/>
      <c r="QLT159" s="83"/>
      <c r="QLU159" s="83"/>
      <c r="QLV159" s="83"/>
      <c r="QLW159" s="83"/>
      <c r="QLX159" s="83"/>
      <c r="QLY159" s="83"/>
      <c r="QLZ159" s="83"/>
      <c r="QMA159" s="83"/>
      <c r="QMB159" s="83"/>
      <c r="QMC159" s="83"/>
      <c r="QMD159" s="83"/>
      <c r="QME159" s="83"/>
      <c r="QMF159" s="83"/>
      <c r="QMG159" s="83"/>
      <c r="QMH159" s="83"/>
      <c r="QMI159" s="83"/>
      <c r="QMJ159" s="83"/>
      <c r="QMK159" s="83"/>
      <c r="QML159" s="83"/>
      <c r="QMM159" s="83"/>
      <c r="QMN159" s="83"/>
      <c r="QMO159" s="83"/>
      <c r="QMP159" s="83"/>
      <c r="QMQ159" s="83"/>
      <c r="QMR159" s="83"/>
      <c r="QMS159" s="83"/>
      <c r="QMT159" s="83"/>
      <c r="QMU159" s="83"/>
      <c r="QMV159" s="83"/>
      <c r="QMW159" s="83"/>
      <c r="QMX159" s="83"/>
      <c r="QMY159" s="83"/>
      <c r="QMZ159" s="83"/>
      <c r="QNA159" s="83"/>
      <c r="QNB159" s="83"/>
      <c r="QNC159" s="83"/>
      <c r="QND159" s="83"/>
      <c r="QNE159" s="83"/>
      <c r="QNF159" s="83"/>
      <c r="QNG159" s="83"/>
      <c r="QNH159" s="83"/>
      <c r="QNI159" s="83"/>
      <c r="QNJ159" s="83"/>
      <c r="QNK159" s="83"/>
      <c r="QNL159" s="83"/>
      <c r="QNM159" s="83"/>
      <c r="QNN159" s="83"/>
      <c r="QNO159" s="83"/>
      <c r="QNP159" s="83"/>
      <c r="QNQ159" s="83"/>
      <c r="QNR159" s="83"/>
      <c r="QNS159" s="83"/>
      <c r="QNT159" s="83"/>
      <c r="QNU159" s="83"/>
      <c r="QNV159" s="83"/>
      <c r="QNW159" s="83"/>
      <c r="QNX159" s="83"/>
      <c r="QNY159" s="83"/>
      <c r="QNZ159" s="83"/>
      <c r="QOA159" s="83"/>
      <c r="QOB159" s="83"/>
      <c r="QOC159" s="83"/>
      <c r="QOD159" s="83"/>
      <c r="QOE159" s="83"/>
      <c r="QOF159" s="83"/>
      <c r="QOG159" s="83"/>
      <c r="QOH159" s="83"/>
      <c r="QOI159" s="83"/>
      <c r="QOJ159" s="83"/>
      <c r="QOK159" s="83"/>
      <c r="QOL159" s="83"/>
      <c r="QOM159" s="83"/>
      <c r="QON159" s="83"/>
      <c r="QOO159" s="83"/>
      <c r="QOP159" s="83"/>
      <c r="QOQ159" s="83"/>
      <c r="QOR159" s="83"/>
      <c r="QOS159" s="83"/>
      <c r="QOT159" s="83"/>
      <c r="QOU159" s="83"/>
      <c r="QOV159" s="83"/>
      <c r="QOW159" s="83"/>
      <c r="QOX159" s="83"/>
      <c r="QOY159" s="83"/>
      <c r="QOZ159" s="83"/>
      <c r="QPA159" s="83"/>
      <c r="QPB159" s="83"/>
      <c r="QPC159" s="83"/>
      <c r="QPD159" s="83"/>
      <c r="QPE159" s="83"/>
      <c r="QPF159" s="83"/>
      <c r="QPG159" s="83"/>
      <c r="QPH159" s="83"/>
      <c r="QPI159" s="83"/>
      <c r="QPJ159" s="83"/>
      <c r="QPK159" s="83"/>
      <c r="QPL159" s="83"/>
      <c r="QPM159" s="83"/>
      <c r="QPN159" s="83"/>
      <c r="QPO159" s="83"/>
      <c r="QPP159" s="83"/>
      <c r="QPQ159" s="83"/>
      <c r="QPR159" s="83"/>
      <c r="QPS159" s="83"/>
      <c r="QPT159" s="83"/>
      <c r="QPU159" s="83"/>
      <c r="QPV159" s="83"/>
      <c r="QPW159" s="83"/>
      <c r="QPX159" s="83"/>
      <c r="QPY159" s="83"/>
      <c r="QPZ159" s="83"/>
      <c r="QQA159" s="83"/>
      <c r="QQB159" s="83"/>
      <c r="QQC159" s="83"/>
      <c r="QQD159" s="83"/>
      <c r="QQE159" s="83"/>
      <c r="QQF159" s="83"/>
      <c r="QQG159" s="83"/>
      <c r="QQH159" s="83"/>
      <c r="QQI159" s="83"/>
      <c r="QQJ159" s="83"/>
      <c r="QQK159" s="83"/>
      <c r="QQL159" s="83"/>
      <c r="QQM159" s="83"/>
      <c r="QQN159" s="83"/>
      <c r="QQO159" s="83"/>
      <c r="QQP159" s="83"/>
      <c r="QQQ159" s="83"/>
      <c r="QQR159" s="83"/>
      <c r="QQS159" s="83"/>
      <c r="QQT159" s="83"/>
      <c r="QQU159" s="83"/>
      <c r="QQV159" s="83"/>
      <c r="QQW159" s="83"/>
      <c r="QQX159" s="83"/>
      <c r="QQY159" s="83"/>
      <c r="QQZ159" s="83"/>
      <c r="QRA159" s="83"/>
      <c r="QRB159" s="83"/>
      <c r="QRC159" s="83"/>
      <c r="QRD159" s="83"/>
      <c r="QRE159" s="83"/>
      <c r="QRF159" s="83"/>
      <c r="QRG159" s="83"/>
      <c r="QRH159" s="83"/>
      <c r="QRI159" s="83"/>
      <c r="QRJ159" s="83"/>
      <c r="QRK159" s="83"/>
      <c r="QRL159" s="83"/>
      <c r="QRM159" s="83"/>
      <c r="QRN159" s="83"/>
      <c r="QRO159" s="83"/>
      <c r="QRP159" s="83"/>
      <c r="QRQ159" s="83"/>
      <c r="QRR159" s="83"/>
      <c r="QRS159" s="83"/>
      <c r="QRT159" s="83"/>
      <c r="QRU159" s="83"/>
      <c r="QRV159" s="83"/>
      <c r="QRW159" s="83"/>
      <c r="QRX159" s="83"/>
      <c r="QRY159" s="83"/>
      <c r="QRZ159" s="83"/>
      <c r="QSA159" s="83"/>
      <c r="QSB159" s="83"/>
      <c r="QSC159" s="83"/>
      <c r="QSD159" s="83"/>
      <c r="QSE159" s="83"/>
      <c r="QSF159" s="83"/>
      <c r="QSG159" s="83"/>
      <c r="QSH159" s="83"/>
      <c r="QSI159" s="83"/>
      <c r="QSJ159" s="83"/>
      <c r="QSK159" s="83"/>
      <c r="QSL159" s="83"/>
      <c r="QSM159" s="83"/>
      <c r="QSN159" s="83"/>
      <c r="QSO159" s="83"/>
      <c r="QSP159" s="83"/>
      <c r="QSQ159" s="83"/>
      <c r="QSR159" s="83"/>
      <c r="QSS159" s="83"/>
      <c r="QST159" s="83"/>
      <c r="QSU159" s="83"/>
      <c r="QSV159" s="83"/>
      <c r="QSW159" s="83"/>
      <c r="QSX159" s="83"/>
      <c r="QSY159" s="83"/>
      <c r="QSZ159" s="83"/>
      <c r="QTA159" s="83"/>
      <c r="QTB159" s="83"/>
      <c r="QTC159" s="83"/>
      <c r="QTD159" s="83"/>
      <c r="QTE159" s="83"/>
      <c r="QTF159" s="83"/>
      <c r="QTG159" s="83"/>
      <c r="QTH159" s="83"/>
      <c r="QTI159" s="83"/>
      <c r="QTJ159" s="83"/>
      <c r="QTK159" s="83"/>
      <c r="QTL159" s="83"/>
      <c r="QTM159" s="83"/>
      <c r="QTN159" s="83"/>
      <c r="QTO159" s="83"/>
      <c r="QTP159" s="83"/>
      <c r="QTQ159" s="83"/>
      <c r="QTR159" s="83"/>
      <c r="QTS159" s="83"/>
      <c r="QTT159" s="83"/>
      <c r="QTU159" s="83"/>
      <c r="QTV159" s="83"/>
      <c r="QTW159" s="83"/>
      <c r="QTX159" s="83"/>
      <c r="QTY159" s="83"/>
      <c r="QTZ159" s="83"/>
      <c r="QUA159" s="83"/>
      <c r="QUB159" s="83"/>
      <c r="QUC159" s="83"/>
      <c r="QUD159" s="83"/>
      <c r="QUE159" s="83"/>
      <c r="QUF159" s="83"/>
      <c r="QUG159" s="83"/>
      <c r="QUH159" s="83"/>
      <c r="QUI159" s="83"/>
      <c r="QUJ159" s="83"/>
      <c r="QUK159" s="83"/>
      <c r="QUL159" s="83"/>
      <c r="QUM159" s="83"/>
      <c r="QUN159" s="83"/>
      <c r="QUO159" s="83"/>
      <c r="QUP159" s="83"/>
      <c r="QUQ159" s="83"/>
      <c r="QUR159" s="83"/>
      <c r="QUS159" s="83"/>
      <c r="QUT159" s="83"/>
      <c r="QUU159" s="83"/>
      <c r="QUV159" s="83"/>
      <c r="QUW159" s="83"/>
      <c r="QUX159" s="83"/>
      <c r="QUY159" s="83"/>
      <c r="QUZ159" s="83"/>
      <c r="QVA159" s="83"/>
      <c r="QVB159" s="83"/>
      <c r="QVC159" s="83"/>
      <c r="QVD159" s="83"/>
      <c r="QVE159" s="83"/>
      <c r="QVF159" s="83"/>
      <c r="QVG159" s="83"/>
      <c r="QVH159" s="83"/>
      <c r="QVI159" s="83"/>
      <c r="QVJ159" s="83"/>
      <c r="QVK159" s="83"/>
      <c r="QVL159" s="83"/>
      <c r="QVM159" s="83"/>
      <c r="QVN159" s="83"/>
      <c r="QVO159" s="83"/>
      <c r="QVP159" s="83"/>
      <c r="QVQ159" s="83"/>
      <c r="QVR159" s="83"/>
      <c r="QVS159" s="83"/>
      <c r="QVT159" s="83"/>
      <c r="QVU159" s="83"/>
      <c r="QVV159" s="83"/>
      <c r="QVW159" s="83"/>
      <c r="QVX159" s="83"/>
      <c r="QVY159" s="83"/>
      <c r="QVZ159" s="83"/>
      <c r="QWA159" s="83"/>
      <c r="QWB159" s="83"/>
      <c r="QWC159" s="83"/>
      <c r="QWD159" s="83"/>
      <c r="QWE159" s="83"/>
      <c r="QWF159" s="83"/>
      <c r="QWG159" s="83"/>
      <c r="QWH159" s="83"/>
      <c r="QWI159" s="83"/>
      <c r="QWJ159" s="83"/>
      <c r="QWK159" s="83"/>
      <c r="QWL159" s="83"/>
      <c r="QWM159" s="83"/>
      <c r="QWN159" s="83"/>
      <c r="QWO159" s="83"/>
      <c r="QWP159" s="83"/>
      <c r="QWQ159" s="83"/>
      <c r="QWR159" s="83"/>
      <c r="QWS159" s="83"/>
      <c r="QWT159" s="83"/>
      <c r="QWU159" s="83"/>
      <c r="QWV159" s="83"/>
      <c r="QWW159" s="83"/>
      <c r="QWX159" s="83"/>
      <c r="QWY159" s="83"/>
      <c r="QWZ159" s="83"/>
      <c r="QXA159" s="83"/>
      <c r="QXB159" s="83"/>
      <c r="QXC159" s="83"/>
      <c r="QXD159" s="83"/>
      <c r="QXE159" s="83"/>
      <c r="QXF159" s="83"/>
      <c r="QXG159" s="83"/>
      <c r="QXH159" s="83"/>
      <c r="QXI159" s="83"/>
      <c r="QXJ159" s="83"/>
      <c r="QXK159" s="83"/>
      <c r="QXL159" s="83"/>
      <c r="QXM159" s="83"/>
      <c r="QXN159" s="83"/>
      <c r="QXO159" s="83"/>
      <c r="QXP159" s="83"/>
      <c r="QXQ159" s="83"/>
      <c r="QXR159" s="83"/>
      <c r="QXS159" s="83"/>
      <c r="QXT159" s="83"/>
      <c r="QXU159" s="83"/>
      <c r="QXV159" s="83"/>
      <c r="QXW159" s="83"/>
      <c r="QXX159" s="83"/>
      <c r="QXY159" s="83"/>
      <c r="QXZ159" s="83"/>
      <c r="QYA159" s="83"/>
      <c r="QYB159" s="83"/>
      <c r="QYC159" s="83"/>
      <c r="QYD159" s="83"/>
      <c r="QYE159" s="83"/>
      <c r="QYF159" s="83"/>
      <c r="QYG159" s="83"/>
      <c r="QYH159" s="83"/>
      <c r="QYI159" s="83"/>
      <c r="QYJ159" s="83"/>
      <c r="QYK159" s="83"/>
      <c r="QYL159" s="83"/>
      <c r="QYM159" s="83"/>
      <c r="QYN159" s="83"/>
      <c r="QYO159" s="83"/>
      <c r="QYP159" s="83"/>
      <c r="QYQ159" s="83"/>
      <c r="QYR159" s="83"/>
      <c r="QYS159" s="83"/>
      <c r="QYT159" s="83"/>
      <c r="QYU159" s="83"/>
      <c r="QYV159" s="83"/>
      <c r="QYW159" s="83"/>
      <c r="QYX159" s="83"/>
      <c r="QYY159" s="83"/>
      <c r="QYZ159" s="83"/>
      <c r="QZA159" s="83"/>
      <c r="QZB159" s="83"/>
      <c r="QZC159" s="83"/>
      <c r="QZD159" s="83"/>
      <c r="QZE159" s="83"/>
      <c r="QZF159" s="83"/>
      <c r="QZG159" s="83"/>
      <c r="QZH159" s="83"/>
      <c r="QZI159" s="83"/>
      <c r="QZJ159" s="83"/>
      <c r="QZK159" s="83"/>
      <c r="QZL159" s="83"/>
      <c r="QZM159" s="83"/>
      <c r="QZN159" s="83"/>
      <c r="QZO159" s="83"/>
      <c r="QZP159" s="83"/>
      <c r="QZQ159" s="83"/>
      <c r="QZR159" s="83"/>
      <c r="QZS159" s="83"/>
      <c r="QZT159" s="83"/>
      <c r="QZU159" s="83"/>
      <c r="QZV159" s="83"/>
      <c r="QZW159" s="83"/>
      <c r="QZX159" s="83"/>
      <c r="QZY159" s="83"/>
      <c r="QZZ159" s="83"/>
      <c r="RAA159" s="83"/>
      <c r="RAB159" s="83"/>
      <c r="RAC159" s="83"/>
      <c r="RAD159" s="83"/>
      <c r="RAE159" s="83"/>
      <c r="RAF159" s="83"/>
      <c r="RAG159" s="83"/>
      <c r="RAH159" s="83"/>
      <c r="RAI159" s="83"/>
      <c r="RAJ159" s="83"/>
      <c r="RAK159" s="83"/>
      <c r="RAL159" s="83"/>
      <c r="RAM159" s="83"/>
      <c r="RAN159" s="83"/>
      <c r="RAO159" s="83"/>
      <c r="RAP159" s="83"/>
      <c r="RAQ159" s="83"/>
      <c r="RAR159" s="83"/>
      <c r="RAS159" s="83"/>
      <c r="RAT159" s="83"/>
      <c r="RAU159" s="83"/>
      <c r="RAV159" s="83"/>
      <c r="RAW159" s="83"/>
      <c r="RAX159" s="83"/>
      <c r="RAY159" s="83"/>
      <c r="RAZ159" s="83"/>
      <c r="RBA159" s="83"/>
      <c r="RBB159" s="83"/>
      <c r="RBC159" s="83"/>
      <c r="RBD159" s="83"/>
      <c r="RBE159" s="83"/>
      <c r="RBF159" s="83"/>
      <c r="RBG159" s="83"/>
      <c r="RBH159" s="83"/>
      <c r="RBI159" s="83"/>
      <c r="RBJ159" s="83"/>
      <c r="RBK159" s="83"/>
      <c r="RBL159" s="83"/>
      <c r="RBM159" s="83"/>
      <c r="RBN159" s="83"/>
      <c r="RBO159" s="83"/>
      <c r="RBP159" s="83"/>
      <c r="RBQ159" s="83"/>
      <c r="RBR159" s="83"/>
      <c r="RBS159" s="83"/>
      <c r="RBT159" s="83"/>
      <c r="RBU159" s="83"/>
      <c r="RBV159" s="83"/>
      <c r="RBW159" s="83"/>
      <c r="RBX159" s="83"/>
      <c r="RBY159" s="83"/>
      <c r="RBZ159" s="83"/>
      <c r="RCA159" s="83"/>
      <c r="RCB159" s="83"/>
      <c r="RCC159" s="83"/>
      <c r="RCD159" s="83"/>
      <c r="RCE159" s="83"/>
      <c r="RCF159" s="83"/>
      <c r="RCG159" s="83"/>
      <c r="RCH159" s="83"/>
      <c r="RCI159" s="83"/>
      <c r="RCJ159" s="83"/>
      <c r="RCK159" s="83"/>
      <c r="RCL159" s="83"/>
      <c r="RCM159" s="83"/>
      <c r="RCN159" s="83"/>
      <c r="RCO159" s="83"/>
      <c r="RCP159" s="83"/>
      <c r="RCQ159" s="83"/>
      <c r="RCR159" s="83"/>
      <c r="RCS159" s="83"/>
      <c r="RCT159" s="83"/>
      <c r="RCU159" s="83"/>
      <c r="RCV159" s="83"/>
      <c r="RCW159" s="83"/>
      <c r="RCX159" s="83"/>
      <c r="RCY159" s="83"/>
      <c r="RCZ159" s="83"/>
      <c r="RDA159" s="83"/>
      <c r="RDB159" s="83"/>
      <c r="RDC159" s="83"/>
      <c r="RDD159" s="83"/>
      <c r="RDE159" s="83"/>
      <c r="RDF159" s="83"/>
      <c r="RDG159" s="83"/>
      <c r="RDH159" s="83"/>
      <c r="RDI159" s="83"/>
      <c r="RDJ159" s="83"/>
      <c r="RDK159" s="83"/>
      <c r="RDL159" s="83"/>
      <c r="RDM159" s="83"/>
      <c r="RDN159" s="83"/>
      <c r="RDO159" s="83"/>
      <c r="RDP159" s="83"/>
      <c r="RDQ159" s="83"/>
      <c r="RDR159" s="83"/>
      <c r="RDS159" s="83"/>
      <c r="RDT159" s="83"/>
      <c r="RDU159" s="83"/>
      <c r="RDV159" s="83"/>
      <c r="RDW159" s="83"/>
      <c r="RDX159" s="83"/>
      <c r="RDY159" s="83"/>
      <c r="RDZ159" s="83"/>
      <c r="REA159" s="83"/>
      <c r="REB159" s="83"/>
      <c r="REC159" s="83"/>
      <c r="RED159" s="83"/>
      <c r="REE159" s="83"/>
      <c r="REF159" s="83"/>
      <c r="REG159" s="83"/>
      <c r="REH159" s="83"/>
      <c r="REI159" s="83"/>
      <c r="REJ159" s="83"/>
      <c r="REK159" s="83"/>
      <c r="REL159" s="83"/>
      <c r="REM159" s="83"/>
      <c r="REN159" s="83"/>
      <c r="REO159" s="83"/>
      <c r="REP159" s="83"/>
      <c r="REQ159" s="83"/>
      <c r="RER159" s="83"/>
      <c r="RES159" s="83"/>
      <c r="RET159" s="83"/>
      <c r="REU159" s="83"/>
      <c r="REV159" s="83"/>
      <c r="REW159" s="83"/>
      <c r="REX159" s="83"/>
      <c r="REY159" s="83"/>
      <c r="REZ159" s="83"/>
      <c r="RFA159" s="83"/>
      <c r="RFB159" s="83"/>
      <c r="RFC159" s="83"/>
      <c r="RFD159" s="83"/>
      <c r="RFE159" s="83"/>
      <c r="RFF159" s="83"/>
      <c r="RFG159" s="83"/>
      <c r="RFH159" s="83"/>
      <c r="RFI159" s="83"/>
      <c r="RFJ159" s="83"/>
      <c r="RFK159" s="83"/>
      <c r="RFL159" s="83"/>
      <c r="RFM159" s="83"/>
      <c r="RFN159" s="83"/>
      <c r="RFO159" s="83"/>
      <c r="RFP159" s="83"/>
      <c r="RFQ159" s="83"/>
      <c r="RFR159" s="83"/>
      <c r="RFS159" s="83"/>
      <c r="RFT159" s="83"/>
      <c r="RFU159" s="83"/>
      <c r="RFV159" s="83"/>
      <c r="RFW159" s="83"/>
      <c r="RFX159" s="83"/>
      <c r="RFY159" s="83"/>
      <c r="RFZ159" s="83"/>
      <c r="RGA159" s="83"/>
      <c r="RGB159" s="83"/>
      <c r="RGC159" s="83"/>
      <c r="RGD159" s="83"/>
      <c r="RGE159" s="83"/>
      <c r="RGF159" s="83"/>
      <c r="RGG159" s="83"/>
      <c r="RGH159" s="83"/>
      <c r="RGI159" s="83"/>
      <c r="RGJ159" s="83"/>
      <c r="RGK159" s="83"/>
      <c r="RGL159" s="83"/>
      <c r="RGM159" s="83"/>
      <c r="RGN159" s="83"/>
      <c r="RGO159" s="83"/>
      <c r="RGP159" s="83"/>
      <c r="RGQ159" s="83"/>
      <c r="RGR159" s="83"/>
      <c r="RGS159" s="83"/>
      <c r="RGT159" s="83"/>
      <c r="RGU159" s="83"/>
      <c r="RGV159" s="83"/>
      <c r="RGW159" s="83"/>
      <c r="RGX159" s="83"/>
      <c r="RGY159" s="83"/>
      <c r="RGZ159" s="83"/>
      <c r="RHA159" s="83"/>
      <c r="RHB159" s="83"/>
      <c r="RHC159" s="83"/>
      <c r="RHD159" s="83"/>
      <c r="RHE159" s="83"/>
      <c r="RHF159" s="83"/>
      <c r="RHG159" s="83"/>
      <c r="RHH159" s="83"/>
      <c r="RHI159" s="83"/>
      <c r="RHJ159" s="83"/>
      <c r="RHK159" s="83"/>
      <c r="RHL159" s="83"/>
      <c r="RHM159" s="83"/>
      <c r="RHN159" s="83"/>
      <c r="RHO159" s="83"/>
      <c r="RHP159" s="83"/>
      <c r="RHQ159" s="83"/>
      <c r="RHR159" s="83"/>
      <c r="RHS159" s="83"/>
      <c r="RHT159" s="83"/>
      <c r="RHU159" s="83"/>
      <c r="RHV159" s="83"/>
      <c r="RHW159" s="83"/>
      <c r="RHX159" s="83"/>
      <c r="RHY159" s="83"/>
      <c r="RHZ159" s="83"/>
      <c r="RIA159" s="83"/>
      <c r="RIB159" s="83"/>
      <c r="RIC159" s="83"/>
      <c r="RID159" s="83"/>
      <c r="RIE159" s="83"/>
      <c r="RIF159" s="83"/>
      <c r="RIG159" s="83"/>
      <c r="RIH159" s="83"/>
      <c r="RII159" s="83"/>
      <c r="RIJ159" s="83"/>
      <c r="RIK159" s="83"/>
      <c r="RIL159" s="83"/>
      <c r="RIM159" s="83"/>
      <c r="RIN159" s="83"/>
      <c r="RIO159" s="83"/>
      <c r="RIP159" s="83"/>
      <c r="RIQ159" s="83"/>
      <c r="RIR159" s="83"/>
      <c r="RIS159" s="83"/>
      <c r="RIT159" s="83"/>
      <c r="RIU159" s="83"/>
      <c r="RIV159" s="83"/>
      <c r="RIW159" s="83"/>
      <c r="RIX159" s="83"/>
      <c r="RIY159" s="83"/>
      <c r="RIZ159" s="83"/>
      <c r="RJA159" s="83"/>
      <c r="RJB159" s="83"/>
      <c r="RJC159" s="83"/>
      <c r="RJD159" s="83"/>
      <c r="RJE159" s="83"/>
      <c r="RJF159" s="83"/>
      <c r="RJG159" s="83"/>
      <c r="RJH159" s="83"/>
      <c r="RJI159" s="83"/>
      <c r="RJJ159" s="83"/>
      <c r="RJK159" s="83"/>
      <c r="RJL159" s="83"/>
      <c r="RJM159" s="83"/>
      <c r="RJN159" s="83"/>
      <c r="RJO159" s="83"/>
      <c r="RJP159" s="83"/>
      <c r="RJQ159" s="83"/>
      <c r="RJR159" s="83"/>
      <c r="RJS159" s="83"/>
      <c r="RJT159" s="83"/>
      <c r="RJU159" s="83"/>
      <c r="RJV159" s="83"/>
      <c r="RJW159" s="83"/>
      <c r="RJX159" s="83"/>
      <c r="RJY159" s="83"/>
      <c r="RJZ159" s="83"/>
      <c r="RKA159" s="83"/>
      <c r="RKB159" s="83"/>
      <c r="RKC159" s="83"/>
      <c r="RKD159" s="83"/>
      <c r="RKE159" s="83"/>
      <c r="RKF159" s="83"/>
      <c r="RKG159" s="83"/>
      <c r="RKH159" s="83"/>
      <c r="RKI159" s="83"/>
      <c r="RKJ159" s="83"/>
      <c r="RKK159" s="83"/>
      <c r="RKL159" s="83"/>
      <c r="RKM159" s="83"/>
      <c r="RKN159" s="83"/>
      <c r="RKO159" s="83"/>
      <c r="RKP159" s="83"/>
      <c r="RKQ159" s="83"/>
      <c r="RKR159" s="83"/>
      <c r="RKS159" s="83"/>
      <c r="RKT159" s="83"/>
      <c r="RKU159" s="83"/>
      <c r="RKV159" s="83"/>
      <c r="RKW159" s="83"/>
      <c r="RKX159" s="83"/>
      <c r="RKY159" s="83"/>
      <c r="RKZ159" s="83"/>
      <c r="RLA159" s="83"/>
      <c r="RLB159" s="83"/>
      <c r="RLC159" s="83"/>
      <c r="RLD159" s="83"/>
      <c r="RLE159" s="83"/>
      <c r="RLF159" s="83"/>
      <c r="RLG159" s="83"/>
      <c r="RLH159" s="83"/>
      <c r="RLI159" s="83"/>
      <c r="RLJ159" s="83"/>
      <c r="RLK159" s="83"/>
      <c r="RLL159" s="83"/>
      <c r="RLM159" s="83"/>
      <c r="RLN159" s="83"/>
      <c r="RLO159" s="83"/>
      <c r="RLP159" s="83"/>
      <c r="RLQ159" s="83"/>
      <c r="RLR159" s="83"/>
      <c r="RLS159" s="83"/>
      <c r="RLT159" s="83"/>
      <c r="RLU159" s="83"/>
      <c r="RLV159" s="83"/>
      <c r="RLW159" s="83"/>
      <c r="RLX159" s="83"/>
      <c r="RLY159" s="83"/>
      <c r="RLZ159" s="83"/>
      <c r="RMA159" s="83"/>
      <c r="RMB159" s="83"/>
      <c r="RMC159" s="83"/>
      <c r="RMD159" s="83"/>
      <c r="RME159" s="83"/>
      <c r="RMF159" s="83"/>
      <c r="RMG159" s="83"/>
      <c r="RMH159" s="83"/>
      <c r="RMI159" s="83"/>
      <c r="RMJ159" s="83"/>
      <c r="RMK159" s="83"/>
      <c r="RML159" s="83"/>
      <c r="RMM159" s="83"/>
      <c r="RMN159" s="83"/>
      <c r="RMO159" s="83"/>
      <c r="RMP159" s="83"/>
      <c r="RMQ159" s="83"/>
      <c r="RMR159" s="83"/>
      <c r="RMS159" s="83"/>
      <c r="RMT159" s="83"/>
      <c r="RMU159" s="83"/>
      <c r="RMV159" s="83"/>
      <c r="RMW159" s="83"/>
      <c r="RMX159" s="83"/>
      <c r="RMY159" s="83"/>
      <c r="RMZ159" s="83"/>
      <c r="RNA159" s="83"/>
      <c r="RNB159" s="83"/>
      <c r="RNC159" s="83"/>
      <c r="RND159" s="83"/>
      <c r="RNE159" s="83"/>
      <c r="RNF159" s="83"/>
      <c r="RNG159" s="83"/>
      <c r="RNH159" s="83"/>
      <c r="RNI159" s="83"/>
      <c r="RNJ159" s="83"/>
      <c r="RNK159" s="83"/>
      <c r="RNL159" s="83"/>
      <c r="RNM159" s="83"/>
      <c r="RNN159" s="83"/>
      <c r="RNO159" s="83"/>
      <c r="RNP159" s="83"/>
      <c r="RNQ159" s="83"/>
      <c r="RNR159" s="83"/>
      <c r="RNS159" s="83"/>
      <c r="RNT159" s="83"/>
      <c r="RNU159" s="83"/>
      <c r="RNV159" s="83"/>
      <c r="RNW159" s="83"/>
      <c r="RNX159" s="83"/>
      <c r="RNY159" s="83"/>
      <c r="RNZ159" s="83"/>
      <c r="ROA159" s="83"/>
      <c r="ROB159" s="83"/>
      <c r="ROC159" s="83"/>
      <c r="ROD159" s="83"/>
      <c r="ROE159" s="83"/>
      <c r="ROF159" s="83"/>
      <c r="ROG159" s="83"/>
      <c r="ROH159" s="83"/>
      <c r="ROI159" s="83"/>
      <c r="ROJ159" s="83"/>
      <c r="ROK159" s="83"/>
      <c r="ROL159" s="83"/>
      <c r="ROM159" s="83"/>
      <c r="RON159" s="83"/>
      <c r="ROO159" s="83"/>
      <c r="ROP159" s="83"/>
      <c r="ROQ159" s="83"/>
      <c r="ROR159" s="83"/>
      <c r="ROS159" s="83"/>
      <c r="ROT159" s="83"/>
      <c r="ROU159" s="83"/>
      <c r="ROV159" s="83"/>
      <c r="ROW159" s="83"/>
      <c r="ROX159" s="83"/>
      <c r="ROY159" s="83"/>
      <c r="ROZ159" s="83"/>
      <c r="RPA159" s="83"/>
      <c r="RPB159" s="83"/>
      <c r="RPC159" s="83"/>
      <c r="RPD159" s="83"/>
      <c r="RPE159" s="83"/>
      <c r="RPF159" s="83"/>
      <c r="RPG159" s="83"/>
      <c r="RPH159" s="83"/>
      <c r="RPI159" s="83"/>
      <c r="RPJ159" s="83"/>
      <c r="RPK159" s="83"/>
      <c r="RPL159" s="83"/>
      <c r="RPM159" s="83"/>
      <c r="RPN159" s="83"/>
      <c r="RPO159" s="83"/>
      <c r="RPP159" s="83"/>
      <c r="RPQ159" s="83"/>
      <c r="RPR159" s="83"/>
      <c r="RPS159" s="83"/>
      <c r="RPT159" s="83"/>
      <c r="RPU159" s="83"/>
      <c r="RPV159" s="83"/>
      <c r="RPW159" s="83"/>
      <c r="RPX159" s="83"/>
      <c r="RPY159" s="83"/>
      <c r="RPZ159" s="83"/>
      <c r="RQA159" s="83"/>
      <c r="RQB159" s="83"/>
      <c r="RQC159" s="83"/>
      <c r="RQD159" s="83"/>
      <c r="RQE159" s="83"/>
      <c r="RQF159" s="83"/>
      <c r="RQG159" s="83"/>
      <c r="RQH159" s="83"/>
      <c r="RQI159" s="83"/>
      <c r="RQJ159" s="83"/>
      <c r="RQK159" s="83"/>
      <c r="RQL159" s="83"/>
      <c r="RQM159" s="83"/>
      <c r="RQN159" s="83"/>
      <c r="RQO159" s="83"/>
      <c r="RQP159" s="83"/>
      <c r="RQQ159" s="83"/>
      <c r="RQR159" s="83"/>
      <c r="RQS159" s="83"/>
      <c r="RQT159" s="83"/>
      <c r="RQU159" s="83"/>
      <c r="RQV159" s="83"/>
      <c r="RQW159" s="83"/>
      <c r="RQX159" s="83"/>
      <c r="RQY159" s="83"/>
      <c r="RQZ159" s="83"/>
      <c r="RRA159" s="83"/>
      <c r="RRB159" s="83"/>
      <c r="RRC159" s="83"/>
      <c r="RRD159" s="83"/>
      <c r="RRE159" s="83"/>
      <c r="RRF159" s="83"/>
      <c r="RRG159" s="83"/>
      <c r="RRH159" s="83"/>
      <c r="RRI159" s="83"/>
      <c r="RRJ159" s="83"/>
      <c r="RRK159" s="83"/>
      <c r="RRL159" s="83"/>
      <c r="RRM159" s="83"/>
      <c r="RRN159" s="83"/>
      <c r="RRO159" s="83"/>
      <c r="RRP159" s="83"/>
      <c r="RRQ159" s="83"/>
      <c r="RRR159" s="83"/>
      <c r="RRS159" s="83"/>
      <c r="RRT159" s="83"/>
      <c r="RRU159" s="83"/>
      <c r="RRV159" s="83"/>
      <c r="RRW159" s="83"/>
      <c r="RRX159" s="83"/>
      <c r="RRY159" s="83"/>
      <c r="RRZ159" s="83"/>
      <c r="RSA159" s="83"/>
      <c r="RSB159" s="83"/>
      <c r="RSC159" s="83"/>
      <c r="RSD159" s="83"/>
      <c r="RSE159" s="83"/>
      <c r="RSF159" s="83"/>
      <c r="RSG159" s="83"/>
      <c r="RSH159" s="83"/>
      <c r="RSI159" s="83"/>
      <c r="RSJ159" s="83"/>
      <c r="RSK159" s="83"/>
      <c r="RSL159" s="83"/>
      <c r="RSM159" s="83"/>
      <c r="RSN159" s="83"/>
      <c r="RSO159" s="83"/>
      <c r="RSP159" s="83"/>
      <c r="RSQ159" s="83"/>
      <c r="RSR159" s="83"/>
      <c r="RSS159" s="83"/>
      <c r="RST159" s="83"/>
      <c r="RSU159" s="83"/>
      <c r="RSV159" s="83"/>
      <c r="RSW159" s="83"/>
      <c r="RSX159" s="83"/>
      <c r="RSY159" s="83"/>
      <c r="RSZ159" s="83"/>
      <c r="RTA159" s="83"/>
      <c r="RTB159" s="83"/>
      <c r="RTC159" s="83"/>
      <c r="RTD159" s="83"/>
      <c r="RTE159" s="83"/>
      <c r="RTF159" s="83"/>
      <c r="RTG159" s="83"/>
      <c r="RTH159" s="83"/>
      <c r="RTI159" s="83"/>
      <c r="RTJ159" s="83"/>
      <c r="RTK159" s="83"/>
      <c r="RTL159" s="83"/>
      <c r="RTM159" s="83"/>
      <c r="RTN159" s="83"/>
      <c r="RTO159" s="83"/>
      <c r="RTP159" s="83"/>
      <c r="RTQ159" s="83"/>
      <c r="RTR159" s="83"/>
      <c r="RTS159" s="83"/>
      <c r="RTT159" s="83"/>
      <c r="RTU159" s="83"/>
      <c r="RTV159" s="83"/>
      <c r="RTW159" s="83"/>
      <c r="RTX159" s="83"/>
      <c r="RTY159" s="83"/>
      <c r="RTZ159" s="83"/>
      <c r="RUA159" s="83"/>
      <c r="RUB159" s="83"/>
      <c r="RUC159" s="83"/>
      <c r="RUD159" s="83"/>
      <c r="RUE159" s="83"/>
      <c r="RUF159" s="83"/>
      <c r="RUG159" s="83"/>
      <c r="RUH159" s="83"/>
      <c r="RUI159" s="83"/>
      <c r="RUJ159" s="83"/>
      <c r="RUK159" s="83"/>
      <c r="RUL159" s="83"/>
      <c r="RUM159" s="83"/>
      <c r="RUN159" s="83"/>
      <c r="RUO159" s="83"/>
      <c r="RUP159" s="83"/>
      <c r="RUQ159" s="83"/>
      <c r="RUR159" s="83"/>
      <c r="RUS159" s="83"/>
      <c r="RUT159" s="83"/>
      <c r="RUU159" s="83"/>
      <c r="RUV159" s="83"/>
      <c r="RUW159" s="83"/>
      <c r="RUX159" s="83"/>
      <c r="RUY159" s="83"/>
      <c r="RUZ159" s="83"/>
      <c r="RVA159" s="83"/>
      <c r="RVB159" s="83"/>
      <c r="RVC159" s="83"/>
      <c r="RVD159" s="83"/>
      <c r="RVE159" s="83"/>
      <c r="RVF159" s="83"/>
      <c r="RVG159" s="83"/>
      <c r="RVH159" s="83"/>
      <c r="RVI159" s="83"/>
      <c r="RVJ159" s="83"/>
      <c r="RVK159" s="83"/>
      <c r="RVL159" s="83"/>
      <c r="RVM159" s="83"/>
      <c r="RVN159" s="83"/>
      <c r="RVO159" s="83"/>
      <c r="RVP159" s="83"/>
      <c r="RVQ159" s="83"/>
      <c r="RVR159" s="83"/>
      <c r="RVS159" s="83"/>
      <c r="RVT159" s="83"/>
      <c r="RVU159" s="83"/>
      <c r="RVV159" s="83"/>
      <c r="RVW159" s="83"/>
      <c r="RVX159" s="83"/>
      <c r="RVY159" s="83"/>
      <c r="RVZ159" s="83"/>
      <c r="RWA159" s="83"/>
      <c r="RWB159" s="83"/>
      <c r="RWC159" s="83"/>
      <c r="RWD159" s="83"/>
      <c r="RWE159" s="83"/>
      <c r="RWF159" s="83"/>
      <c r="RWG159" s="83"/>
      <c r="RWH159" s="83"/>
      <c r="RWI159" s="83"/>
      <c r="RWJ159" s="83"/>
      <c r="RWK159" s="83"/>
      <c r="RWL159" s="83"/>
      <c r="RWM159" s="83"/>
      <c r="RWN159" s="83"/>
      <c r="RWO159" s="83"/>
      <c r="RWP159" s="83"/>
      <c r="RWQ159" s="83"/>
      <c r="RWR159" s="83"/>
      <c r="RWS159" s="83"/>
      <c r="RWT159" s="83"/>
      <c r="RWU159" s="83"/>
      <c r="RWV159" s="83"/>
      <c r="RWW159" s="83"/>
      <c r="RWX159" s="83"/>
      <c r="RWY159" s="83"/>
      <c r="RWZ159" s="83"/>
      <c r="RXA159" s="83"/>
      <c r="RXB159" s="83"/>
      <c r="RXC159" s="83"/>
      <c r="RXD159" s="83"/>
      <c r="RXE159" s="83"/>
      <c r="RXF159" s="83"/>
      <c r="RXG159" s="83"/>
      <c r="RXH159" s="83"/>
      <c r="RXI159" s="83"/>
      <c r="RXJ159" s="83"/>
      <c r="RXK159" s="83"/>
      <c r="RXL159" s="83"/>
      <c r="RXM159" s="83"/>
      <c r="RXN159" s="83"/>
      <c r="RXO159" s="83"/>
      <c r="RXP159" s="83"/>
      <c r="RXQ159" s="83"/>
      <c r="RXR159" s="83"/>
      <c r="RXS159" s="83"/>
      <c r="RXT159" s="83"/>
      <c r="RXU159" s="83"/>
      <c r="RXV159" s="83"/>
      <c r="RXW159" s="83"/>
      <c r="RXX159" s="83"/>
      <c r="RXY159" s="83"/>
      <c r="RXZ159" s="83"/>
      <c r="RYA159" s="83"/>
      <c r="RYB159" s="83"/>
      <c r="RYC159" s="83"/>
      <c r="RYD159" s="83"/>
      <c r="RYE159" s="83"/>
      <c r="RYF159" s="83"/>
      <c r="RYG159" s="83"/>
      <c r="RYH159" s="83"/>
      <c r="RYI159" s="83"/>
      <c r="RYJ159" s="83"/>
      <c r="RYK159" s="83"/>
      <c r="RYL159" s="83"/>
      <c r="RYM159" s="83"/>
      <c r="RYN159" s="83"/>
      <c r="RYO159" s="83"/>
      <c r="RYP159" s="83"/>
      <c r="RYQ159" s="83"/>
      <c r="RYR159" s="83"/>
      <c r="RYS159" s="83"/>
      <c r="RYT159" s="83"/>
      <c r="RYU159" s="83"/>
      <c r="RYV159" s="83"/>
      <c r="RYW159" s="83"/>
      <c r="RYX159" s="83"/>
      <c r="RYY159" s="83"/>
      <c r="RYZ159" s="83"/>
      <c r="RZA159" s="83"/>
      <c r="RZB159" s="83"/>
      <c r="RZC159" s="83"/>
      <c r="RZD159" s="83"/>
      <c r="RZE159" s="83"/>
      <c r="RZF159" s="83"/>
      <c r="RZG159" s="83"/>
      <c r="RZH159" s="83"/>
      <c r="RZI159" s="83"/>
      <c r="RZJ159" s="83"/>
      <c r="RZK159" s="83"/>
      <c r="RZL159" s="83"/>
      <c r="RZM159" s="83"/>
      <c r="RZN159" s="83"/>
      <c r="RZO159" s="83"/>
      <c r="RZP159" s="83"/>
      <c r="RZQ159" s="83"/>
      <c r="RZR159" s="83"/>
      <c r="RZS159" s="83"/>
      <c r="RZT159" s="83"/>
      <c r="RZU159" s="83"/>
      <c r="RZV159" s="83"/>
      <c r="RZW159" s="83"/>
      <c r="RZX159" s="83"/>
      <c r="RZY159" s="83"/>
      <c r="RZZ159" s="83"/>
      <c r="SAA159" s="83"/>
      <c r="SAB159" s="83"/>
      <c r="SAC159" s="83"/>
      <c r="SAD159" s="83"/>
      <c r="SAE159" s="83"/>
      <c r="SAF159" s="83"/>
      <c r="SAG159" s="83"/>
      <c r="SAH159" s="83"/>
      <c r="SAI159" s="83"/>
      <c r="SAJ159" s="83"/>
      <c r="SAK159" s="83"/>
      <c r="SAL159" s="83"/>
      <c r="SAM159" s="83"/>
      <c r="SAN159" s="83"/>
      <c r="SAO159" s="83"/>
      <c r="SAP159" s="83"/>
      <c r="SAQ159" s="83"/>
      <c r="SAR159" s="83"/>
      <c r="SAS159" s="83"/>
      <c r="SAT159" s="83"/>
      <c r="SAU159" s="83"/>
      <c r="SAV159" s="83"/>
      <c r="SAW159" s="83"/>
      <c r="SAX159" s="83"/>
      <c r="SAY159" s="83"/>
      <c r="SAZ159" s="83"/>
      <c r="SBA159" s="83"/>
      <c r="SBB159" s="83"/>
      <c r="SBC159" s="83"/>
      <c r="SBD159" s="83"/>
      <c r="SBE159" s="83"/>
      <c r="SBF159" s="83"/>
      <c r="SBG159" s="83"/>
      <c r="SBH159" s="83"/>
      <c r="SBI159" s="83"/>
      <c r="SBJ159" s="83"/>
      <c r="SBK159" s="83"/>
      <c r="SBL159" s="83"/>
      <c r="SBM159" s="83"/>
      <c r="SBN159" s="83"/>
      <c r="SBO159" s="83"/>
      <c r="SBP159" s="83"/>
      <c r="SBQ159" s="83"/>
      <c r="SBR159" s="83"/>
      <c r="SBS159" s="83"/>
      <c r="SBT159" s="83"/>
      <c r="SBU159" s="83"/>
      <c r="SBV159" s="83"/>
      <c r="SBW159" s="83"/>
      <c r="SBX159" s="83"/>
      <c r="SBY159" s="83"/>
      <c r="SBZ159" s="83"/>
      <c r="SCA159" s="83"/>
      <c r="SCB159" s="83"/>
      <c r="SCC159" s="83"/>
      <c r="SCD159" s="83"/>
      <c r="SCE159" s="83"/>
      <c r="SCF159" s="83"/>
      <c r="SCG159" s="83"/>
      <c r="SCH159" s="83"/>
      <c r="SCI159" s="83"/>
      <c r="SCJ159" s="83"/>
      <c r="SCK159" s="83"/>
      <c r="SCL159" s="83"/>
      <c r="SCM159" s="83"/>
      <c r="SCN159" s="83"/>
      <c r="SCO159" s="83"/>
      <c r="SCP159" s="83"/>
      <c r="SCQ159" s="83"/>
      <c r="SCR159" s="83"/>
      <c r="SCS159" s="83"/>
      <c r="SCT159" s="83"/>
      <c r="SCU159" s="83"/>
      <c r="SCV159" s="83"/>
      <c r="SCW159" s="83"/>
      <c r="SCX159" s="83"/>
      <c r="SCY159" s="83"/>
      <c r="SCZ159" s="83"/>
      <c r="SDA159" s="83"/>
      <c r="SDB159" s="83"/>
      <c r="SDC159" s="83"/>
      <c r="SDD159" s="83"/>
      <c r="SDE159" s="83"/>
      <c r="SDF159" s="83"/>
      <c r="SDG159" s="83"/>
      <c r="SDH159" s="83"/>
      <c r="SDI159" s="83"/>
      <c r="SDJ159" s="83"/>
      <c r="SDK159" s="83"/>
      <c r="SDL159" s="83"/>
      <c r="SDM159" s="83"/>
      <c r="SDN159" s="83"/>
      <c r="SDO159" s="83"/>
      <c r="SDP159" s="83"/>
      <c r="SDQ159" s="83"/>
      <c r="SDR159" s="83"/>
      <c r="SDS159" s="83"/>
      <c r="SDT159" s="83"/>
      <c r="SDU159" s="83"/>
      <c r="SDV159" s="83"/>
      <c r="SDW159" s="83"/>
      <c r="SDX159" s="83"/>
      <c r="SDY159" s="83"/>
      <c r="SDZ159" s="83"/>
      <c r="SEA159" s="83"/>
      <c r="SEB159" s="83"/>
      <c r="SEC159" s="83"/>
      <c r="SED159" s="83"/>
      <c r="SEE159" s="83"/>
      <c r="SEF159" s="83"/>
      <c r="SEG159" s="83"/>
      <c r="SEH159" s="83"/>
      <c r="SEI159" s="83"/>
      <c r="SEJ159" s="83"/>
      <c r="SEK159" s="83"/>
      <c r="SEL159" s="83"/>
      <c r="SEM159" s="83"/>
      <c r="SEN159" s="83"/>
      <c r="SEO159" s="83"/>
      <c r="SEP159" s="83"/>
      <c r="SEQ159" s="83"/>
      <c r="SER159" s="83"/>
      <c r="SES159" s="83"/>
      <c r="SET159" s="83"/>
      <c r="SEU159" s="83"/>
      <c r="SEV159" s="83"/>
      <c r="SEW159" s="83"/>
      <c r="SEX159" s="83"/>
      <c r="SEY159" s="83"/>
      <c r="SEZ159" s="83"/>
      <c r="SFA159" s="83"/>
      <c r="SFB159" s="83"/>
      <c r="SFC159" s="83"/>
      <c r="SFD159" s="83"/>
      <c r="SFE159" s="83"/>
      <c r="SFF159" s="83"/>
      <c r="SFG159" s="83"/>
      <c r="SFH159" s="83"/>
      <c r="SFI159" s="83"/>
      <c r="SFJ159" s="83"/>
      <c r="SFK159" s="83"/>
      <c r="SFL159" s="83"/>
      <c r="SFM159" s="83"/>
      <c r="SFN159" s="83"/>
      <c r="SFO159" s="83"/>
      <c r="SFP159" s="83"/>
      <c r="SFQ159" s="83"/>
      <c r="SFR159" s="83"/>
      <c r="SFS159" s="83"/>
      <c r="SFT159" s="83"/>
      <c r="SFU159" s="83"/>
      <c r="SFV159" s="83"/>
      <c r="SFW159" s="83"/>
      <c r="SFX159" s="83"/>
      <c r="SFY159" s="83"/>
      <c r="SFZ159" s="83"/>
      <c r="SGA159" s="83"/>
      <c r="SGB159" s="83"/>
      <c r="SGC159" s="83"/>
      <c r="SGD159" s="83"/>
      <c r="SGE159" s="83"/>
      <c r="SGF159" s="83"/>
      <c r="SGG159" s="83"/>
      <c r="SGH159" s="83"/>
      <c r="SGI159" s="83"/>
      <c r="SGJ159" s="83"/>
      <c r="SGK159" s="83"/>
      <c r="SGL159" s="83"/>
      <c r="SGM159" s="83"/>
      <c r="SGN159" s="83"/>
      <c r="SGO159" s="83"/>
      <c r="SGP159" s="83"/>
      <c r="SGQ159" s="83"/>
      <c r="SGR159" s="83"/>
      <c r="SGS159" s="83"/>
      <c r="SGT159" s="83"/>
      <c r="SGU159" s="83"/>
      <c r="SGV159" s="83"/>
      <c r="SGW159" s="83"/>
      <c r="SGX159" s="83"/>
      <c r="SGY159" s="83"/>
      <c r="SGZ159" s="83"/>
      <c r="SHA159" s="83"/>
      <c r="SHB159" s="83"/>
      <c r="SHC159" s="83"/>
      <c r="SHD159" s="83"/>
      <c r="SHE159" s="83"/>
      <c r="SHF159" s="83"/>
      <c r="SHG159" s="83"/>
      <c r="SHH159" s="83"/>
      <c r="SHI159" s="83"/>
      <c r="SHJ159" s="83"/>
      <c r="SHK159" s="83"/>
      <c r="SHL159" s="83"/>
      <c r="SHM159" s="83"/>
      <c r="SHN159" s="83"/>
      <c r="SHO159" s="83"/>
      <c r="SHP159" s="83"/>
      <c r="SHQ159" s="83"/>
      <c r="SHR159" s="83"/>
      <c r="SHS159" s="83"/>
      <c r="SHT159" s="83"/>
      <c r="SHU159" s="83"/>
      <c r="SHV159" s="83"/>
      <c r="SHW159" s="83"/>
      <c r="SHX159" s="83"/>
      <c r="SHY159" s="83"/>
      <c r="SHZ159" s="83"/>
      <c r="SIA159" s="83"/>
      <c r="SIB159" s="83"/>
      <c r="SIC159" s="83"/>
      <c r="SID159" s="83"/>
      <c r="SIE159" s="83"/>
      <c r="SIF159" s="83"/>
      <c r="SIG159" s="83"/>
      <c r="SIH159" s="83"/>
      <c r="SII159" s="83"/>
      <c r="SIJ159" s="83"/>
      <c r="SIK159" s="83"/>
      <c r="SIL159" s="83"/>
      <c r="SIM159" s="83"/>
      <c r="SIN159" s="83"/>
      <c r="SIO159" s="83"/>
      <c r="SIP159" s="83"/>
      <c r="SIQ159" s="83"/>
      <c r="SIR159" s="83"/>
      <c r="SIS159" s="83"/>
      <c r="SIT159" s="83"/>
      <c r="SIU159" s="83"/>
      <c r="SIV159" s="83"/>
      <c r="SIW159" s="83"/>
      <c r="SIX159" s="83"/>
      <c r="SIY159" s="83"/>
      <c r="SIZ159" s="83"/>
      <c r="SJA159" s="83"/>
      <c r="SJB159" s="83"/>
      <c r="SJC159" s="83"/>
      <c r="SJD159" s="83"/>
      <c r="SJE159" s="83"/>
      <c r="SJF159" s="83"/>
      <c r="SJG159" s="83"/>
      <c r="SJH159" s="83"/>
      <c r="SJI159" s="83"/>
      <c r="SJJ159" s="83"/>
      <c r="SJK159" s="83"/>
      <c r="SJL159" s="83"/>
      <c r="SJM159" s="83"/>
      <c r="SJN159" s="83"/>
      <c r="SJO159" s="83"/>
      <c r="SJP159" s="83"/>
      <c r="SJQ159" s="83"/>
      <c r="SJR159" s="83"/>
      <c r="SJS159" s="83"/>
      <c r="SJT159" s="83"/>
      <c r="SJU159" s="83"/>
      <c r="SJV159" s="83"/>
      <c r="SJW159" s="83"/>
      <c r="SJX159" s="83"/>
      <c r="SJY159" s="83"/>
      <c r="SJZ159" s="83"/>
      <c r="SKA159" s="83"/>
      <c r="SKB159" s="83"/>
      <c r="SKC159" s="83"/>
      <c r="SKD159" s="83"/>
      <c r="SKE159" s="83"/>
      <c r="SKF159" s="83"/>
      <c r="SKG159" s="83"/>
      <c r="SKH159" s="83"/>
      <c r="SKI159" s="83"/>
      <c r="SKJ159" s="83"/>
      <c r="SKK159" s="83"/>
      <c r="SKL159" s="83"/>
      <c r="SKM159" s="83"/>
      <c r="SKN159" s="83"/>
      <c r="SKO159" s="83"/>
      <c r="SKP159" s="83"/>
      <c r="SKQ159" s="83"/>
      <c r="SKR159" s="83"/>
      <c r="SKS159" s="83"/>
      <c r="SKT159" s="83"/>
      <c r="SKU159" s="83"/>
      <c r="SKV159" s="83"/>
      <c r="SKW159" s="83"/>
      <c r="SKX159" s="83"/>
      <c r="SKY159" s="83"/>
      <c r="SKZ159" s="83"/>
      <c r="SLA159" s="83"/>
      <c r="SLB159" s="83"/>
      <c r="SLC159" s="83"/>
      <c r="SLD159" s="83"/>
      <c r="SLE159" s="83"/>
      <c r="SLF159" s="83"/>
      <c r="SLG159" s="83"/>
      <c r="SLH159" s="83"/>
      <c r="SLI159" s="83"/>
      <c r="SLJ159" s="83"/>
      <c r="SLK159" s="83"/>
      <c r="SLL159" s="83"/>
      <c r="SLM159" s="83"/>
      <c r="SLN159" s="83"/>
      <c r="SLO159" s="83"/>
      <c r="SLP159" s="83"/>
      <c r="SLQ159" s="83"/>
      <c r="SLR159" s="83"/>
      <c r="SLS159" s="83"/>
      <c r="SLT159" s="83"/>
      <c r="SLU159" s="83"/>
      <c r="SLV159" s="83"/>
      <c r="SLW159" s="83"/>
      <c r="SLX159" s="83"/>
      <c r="SLY159" s="83"/>
      <c r="SLZ159" s="83"/>
      <c r="SMA159" s="83"/>
      <c r="SMB159" s="83"/>
      <c r="SMC159" s="83"/>
      <c r="SMD159" s="83"/>
      <c r="SME159" s="83"/>
      <c r="SMF159" s="83"/>
      <c r="SMG159" s="83"/>
      <c r="SMH159" s="83"/>
      <c r="SMI159" s="83"/>
      <c r="SMJ159" s="83"/>
      <c r="SMK159" s="83"/>
      <c r="SML159" s="83"/>
      <c r="SMM159" s="83"/>
      <c r="SMN159" s="83"/>
      <c r="SMO159" s="83"/>
      <c r="SMP159" s="83"/>
      <c r="SMQ159" s="83"/>
      <c r="SMR159" s="83"/>
      <c r="SMS159" s="83"/>
      <c r="SMT159" s="83"/>
      <c r="SMU159" s="83"/>
      <c r="SMV159" s="83"/>
      <c r="SMW159" s="83"/>
      <c r="SMX159" s="83"/>
      <c r="SMY159" s="83"/>
      <c r="SMZ159" s="83"/>
      <c r="SNA159" s="83"/>
      <c r="SNB159" s="83"/>
      <c r="SNC159" s="83"/>
      <c r="SND159" s="83"/>
      <c r="SNE159" s="83"/>
      <c r="SNF159" s="83"/>
      <c r="SNG159" s="83"/>
      <c r="SNH159" s="83"/>
      <c r="SNI159" s="83"/>
      <c r="SNJ159" s="83"/>
      <c r="SNK159" s="83"/>
      <c r="SNL159" s="83"/>
      <c r="SNM159" s="83"/>
      <c r="SNN159" s="83"/>
      <c r="SNO159" s="83"/>
      <c r="SNP159" s="83"/>
      <c r="SNQ159" s="83"/>
      <c r="SNR159" s="83"/>
      <c r="SNS159" s="83"/>
      <c r="SNT159" s="83"/>
      <c r="SNU159" s="83"/>
      <c r="SNV159" s="83"/>
      <c r="SNW159" s="83"/>
      <c r="SNX159" s="83"/>
      <c r="SNY159" s="83"/>
      <c r="SNZ159" s="83"/>
      <c r="SOA159" s="83"/>
      <c r="SOB159" s="83"/>
      <c r="SOC159" s="83"/>
      <c r="SOD159" s="83"/>
      <c r="SOE159" s="83"/>
      <c r="SOF159" s="83"/>
      <c r="SOG159" s="83"/>
      <c r="SOH159" s="83"/>
      <c r="SOI159" s="83"/>
      <c r="SOJ159" s="83"/>
      <c r="SOK159" s="83"/>
      <c r="SOL159" s="83"/>
      <c r="SOM159" s="83"/>
      <c r="SON159" s="83"/>
      <c r="SOO159" s="83"/>
      <c r="SOP159" s="83"/>
      <c r="SOQ159" s="83"/>
      <c r="SOR159" s="83"/>
      <c r="SOS159" s="83"/>
      <c r="SOT159" s="83"/>
      <c r="SOU159" s="83"/>
      <c r="SOV159" s="83"/>
      <c r="SOW159" s="83"/>
      <c r="SOX159" s="83"/>
      <c r="SOY159" s="83"/>
      <c r="SOZ159" s="83"/>
      <c r="SPA159" s="83"/>
      <c r="SPB159" s="83"/>
      <c r="SPC159" s="83"/>
      <c r="SPD159" s="83"/>
      <c r="SPE159" s="83"/>
      <c r="SPF159" s="83"/>
      <c r="SPG159" s="83"/>
      <c r="SPH159" s="83"/>
      <c r="SPI159" s="83"/>
      <c r="SPJ159" s="83"/>
      <c r="SPK159" s="83"/>
      <c r="SPL159" s="83"/>
      <c r="SPM159" s="83"/>
      <c r="SPN159" s="83"/>
      <c r="SPO159" s="83"/>
      <c r="SPP159" s="83"/>
      <c r="SPQ159" s="83"/>
      <c r="SPR159" s="83"/>
      <c r="SPS159" s="83"/>
      <c r="SPT159" s="83"/>
      <c r="SPU159" s="83"/>
      <c r="SPV159" s="83"/>
      <c r="SPW159" s="83"/>
      <c r="SPX159" s="83"/>
      <c r="SPY159" s="83"/>
      <c r="SPZ159" s="83"/>
      <c r="SQA159" s="83"/>
      <c r="SQB159" s="83"/>
      <c r="SQC159" s="83"/>
      <c r="SQD159" s="83"/>
      <c r="SQE159" s="83"/>
      <c r="SQF159" s="83"/>
      <c r="SQG159" s="83"/>
      <c r="SQH159" s="83"/>
      <c r="SQI159" s="83"/>
      <c r="SQJ159" s="83"/>
      <c r="SQK159" s="83"/>
      <c r="SQL159" s="83"/>
      <c r="SQM159" s="83"/>
      <c r="SQN159" s="83"/>
      <c r="SQO159" s="83"/>
      <c r="SQP159" s="83"/>
      <c r="SQQ159" s="83"/>
      <c r="SQR159" s="83"/>
      <c r="SQS159" s="83"/>
      <c r="SQT159" s="83"/>
      <c r="SQU159" s="83"/>
      <c r="SQV159" s="83"/>
      <c r="SQW159" s="83"/>
      <c r="SQX159" s="83"/>
      <c r="SQY159" s="83"/>
      <c r="SQZ159" s="83"/>
      <c r="SRA159" s="83"/>
      <c r="SRB159" s="83"/>
      <c r="SRC159" s="83"/>
      <c r="SRD159" s="83"/>
      <c r="SRE159" s="83"/>
      <c r="SRF159" s="83"/>
      <c r="SRG159" s="83"/>
      <c r="SRH159" s="83"/>
      <c r="SRI159" s="83"/>
      <c r="SRJ159" s="83"/>
      <c r="SRK159" s="83"/>
      <c r="SRL159" s="83"/>
      <c r="SRM159" s="83"/>
      <c r="SRN159" s="83"/>
      <c r="SRO159" s="83"/>
      <c r="SRP159" s="83"/>
      <c r="SRQ159" s="83"/>
      <c r="SRR159" s="83"/>
      <c r="SRS159" s="83"/>
      <c r="SRT159" s="83"/>
      <c r="SRU159" s="83"/>
      <c r="SRV159" s="83"/>
      <c r="SRW159" s="83"/>
      <c r="SRX159" s="83"/>
      <c r="SRY159" s="83"/>
      <c r="SRZ159" s="83"/>
      <c r="SSA159" s="83"/>
      <c r="SSB159" s="83"/>
      <c r="SSC159" s="83"/>
      <c r="SSD159" s="83"/>
      <c r="SSE159" s="83"/>
      <c r="SSF159" s="83"/>
      <c r="SSG159" s="83"/>
      <c r="SSH159" s="83"/>
      <c r="SSI159" s="83"/>
      <c r="SSJ159" s="83"/>
      <c r="SSK159" s="83"/>
      <c r="SSL159" s="83"/>
      <c r="SSM159" s="83"/>
      <c r="SSN159" s="83"/>
      <c r="SSO159" s="83"/>
      <c r="SSP159" s="83"/>
      <c r="SSQ159" s="83"/>
      <c r="SSR159" s="83"/>
      <c r="SSS159" s="83"/>
      <c r="SST159" s="83"/>
      <c r="SSU159" s="83"/>
      <c r="SSV159" s="83"/>
      <c r="SSW159" s="83"/>
      <c r="SSX159" s="83"/>
      <c r="SSY159" s="83"/>
      <c r="SSZ159" s="83"/>
      <c r="STA159" s="83"/>
      <c r="STB159" s="83"/>
      <c r="STC159" s="83"/>
      <c r="STD159" s="83"/>
      <c r="STE159" s="83"/>
      <c r="STF159" s="83"/>
      <c r="STG159" s="83"/>
      <c r="STH159" s="83"/>
      <c r="STI159" s="83"/>
      <c r="STJ159" s="83"/>
      <c r="STK159" s="83"/>
      <c r="STL159" s="83"/>
      <c r="STM159" s="83"/>
      <c r="STN159" s="83"/>
      <c r="STO159" s="83"/>
      <c r="STP159" s="83"/>
      <c r="STQ159" s="83"/>
      <c r="STR159" s="83"/>
      <c r="STS159" s="83"/>
      <c r="STT159" s="83"/>
      <c r="STU159" s="83"/>
      <c r="STV159" s="83"/>
      <c r="STW159" s="83"/>
      <c r="STX159" s="83"/>
      <c r="STY159" s="83"/>
      <c r="STZ159" s="83"/>
      <c r="SUA159" s="83"/>
      <c r="SUB159" s="83"/>
      <c r="SUC159" s="83"/>
      <c r="SUD159" s="83"/>
      <c r="SUE159" s="83"/>
      <c r="SUF159" s="83"/>
      <c r="SUG159" s="83"/>
      <c r="SUH159" s="83"/>
      <c r="SUI159" s="83"/>
      <c r="SUJ159" s="83"/>
      <c r="SUK159" s="83"/>
      <c r="SUL159" s="83"/>
      <c r="SUM159" s="83"/>
      <c r="SUN159" s="83"/>
      <c r="SUO159" s="83"/>
      <c r="SUP159" s="83"/>
      <c r="SUQ159" s="83"/>
      <c r="SUR159" s="83"/>
      <c r="SUS159" s="83"/>
      <c r="SUT159" s="83"/>
      <c r="SUU159" s="83"/>
      <c r="SUV159" s="83"/>
      <c r="SUW159" s="83"/>
      <c r="SUX159" s="83"/>
      <c r="SUY159" s="83"/>
      <c r="SUZ159" s="83"/>
      <c r="SVA159" s="83"/>
      <c r="SVB159" s="83"/>
      <c r="SVC159" s="83"/>
      <c r="SVD159" s="83"/>
      <c r="SVE159" s="83"/>
      <c r="SVF159" s="83"/>
      <c r="SVG159" s="83"/>
      <c r="SVH159" s="83"/>
      <c r="SVI159" s="83"/>
      <c r="SVJ159" s="83"/>
      <c r="SVK159" s="83"/>
      <c r="SVL159" s="83"/>
      <c r="SVM159" s="83"/>
      <c r="SVN159" s="83"/>
      <c r="SVO159" s="83"/>
      <c r="SVP159" s="83"/>
      <c r="SVQ159" s="83"/>
      <c r="SVR159" s="83"/>
      <c r="SVS159" s="83"/>
      <c r="SVT159" s="83"/>
      <c r="SVU159" s="83"/>
      <c r="SVV159" s="83"/>
      <c r="SVW159" s="83"/>
      <c r="SVX159" s="83"/>
      <c r="SVY159" s="83"/>
      <c r="SVZ159" s="83"/>
      <c r="SWA159" s="83"/>
      <c r="SWB159" s="83"/>
      <c r="SWC159" s="83"/>
      <c r="SWD159" s="83"/>
      <c r="SWE159" s="83"/>
      <c r="SWF159" s="83"/>
      <c r="SWG159" s="83"/>
      <c r="SWH159" s="83"/>
      <c r="SWI159" s="83"/>
      <c r="SWJ159" s="83"/>
      <c r="SWK159" s="83"/>
      <c r="SWL159" s="83"/>
      <c r="SWM159" s="83"/>
      <c r="SWN159" s="83"/>
      <c r="SWO159" s="83"/>
      <c r="SWP159" s="83"/>
      <c r="SWQ159" s="83"/>
      <c r="SWR159" s="83"/>
      <c r="SWS159" s="83"/>
      <c r="SWT159" s="83"/>
      <c r="SWU159" s="83"/>
      <c r="SWV159" s="83"/>
      <c r="SWW159" s="83"/>
      <c r="SWX159" s="83"/>
      <c r="SWY159" s="83"/>
      <c r="SWZ159" s="83"/>
      <c r="SXA159" s="83"/>
      <c r="SXB159" s="83"/>
      <c r="SXC159" s="83"/>
      <c r="SXD159" s="83"/>
      <c r="SXE159" s="83"/>
      <c r="SXF159" s="83"/>
      <c r="SXG159" s="83"/>
      <c r="SXH159" s="83"/>
      <c r="SXI159" s="83"/>
      <c r="SXJ159" s="83"/>
      <c r="SXK159" s="83"/>
      <c r="SXL159" s="83"/>
      <c r="SXM159" s="83"/>
      <c r="SXN159" s="83"/>
      <c r="SXO159" s="83"/>
      <c r="SXP159" s="83"/>
      <c r="SXQ159" s="83"/>
      <c r="SXR159" s="83"/>
      <c r="SXS159" s="83"/>
      <c r="SXT159" s="83"/>
      <c r="SXU159" s="83"/>
      <c r="SXV159" s="83"/>
      <c r="SXW159" s="83"/>
      <c r="SXX159" s="83"/>
      <c r="SXY159" s="83"/>
      <c r="SXZ159" s="83"/>
      <c r="SYA159" s="83"/>
      <c r="SYB159" s="83"/>
      <c r="SYC159" s="83"/>
      <c r="SYD159" s="83"/>
      <c r="SYE159" s="83"/>
      <c r="SYF159" s="83"/>
      <c r="SYG159" s="83"/>
      <c r="SYH159" s="83"/>
      <c r="SYI159" s="83"/>
      <c r="SYJ159" s="83"/>
      <c r="SYK159" s="83"/>
      <c r="SYL159" s="83"/>
      <c r="SYM159" s="83"/>
      <c r="SYN159" s="83"/>
      <c r="SYO159" s="83"/>
      <c r="SYP159" s="83"/>
      <c r="SYQ159" s="83"/>
      <c r="SYR159" s="83"/>
      <c r="SYS159" s="83"/>
      <c r="SYT159" s="83"/>
      <c r="SYU159" s="83"/>
      <c r="SYV159" s="83"/>
      <c r="SYW159" s="83"/>
      <c r="SYX159" s="83"/>
      <c r="SYY159" s="83"/>
      <c r="SYZ159" s="83"/>
      <c r="SZA159" s="83"/>
      <c r="SZB159" s="83"/>
      <c r="SZC159" s="83"/>
      <c r="SZD159" s="83"/>
      <c r="SZE159" s="83"/>
      <c r="SZF159" s="83"/>
      <c r="SZG159" s="83"/>
      <c r="SZH159" s="83"/>
      <c r="SZI159" s="83"/>
      <c r="SZJ159" s="83"/>
      <c r="SZK159" s="83"/>
      <c r="SZL159" s="83"/>
      <c r="SZM159" s="83"/>
      <c r="SZN159" s="83"/>
      <c r="SZO159" s="83"/>
      <c r="SZP159" s="83"/>
      <c r="SZQ159" s="83"/>
      <c r="SZR159" s="83"/>
      <c r="SZS159" s="83"/>
      <c r="SZT159" s="83"/>
      <c r="SZU159" s="83"/>
      <c r="SZV159" s="83"/>
      <c r="SZW159" s="83"/>
      <c r="SZX159" s="83"/>
      <c r="SZY159" s="83"/>
      <c r="SZZ159" s="83"/>
      <c r="TAA159" s="83"/>
      <c r="TAB159" s="83"/>
      <c r="TAC159" s="83"/>
      <c r="TAD159" s="83"/>
      <c r="TAE159" s="83"/>
      <c r="TAF159" s="83"/>
      <c r="TAG159" s="83"/>
      <c r="TAH159" s="83"/>
      <c r="TAI159" s="83"/>
      <c r="TAJ159" s="83"/>
      <c r="TAK159" s="83"/>
      <c r="TAL159" s="83"/>
      <c r="TAM159" s="83"/>
      <c r="TAN159" s="83"/>
      <c r="TAO159" s="83"/>
      <c r="TAP159" s="83"/>
      <c r="TAQ159" s="83"/>
      <c r="TAR159" s="83"/>
      <c r="TAS159" s="83"/>
      <c r="TAT159" s="83"/>
      <c r="TAU159" s="83"/>
      <c r="TAV159" s="83"/>
      <c r="TAW159" s="83"/>
      <c r="TAX159" s="83"/>
      <c r="TAY159" s="83"/>
      <c r="TAZ159" s="83"/>
      <c r="TBA159" s="83"/>
      <c r="TBB159" s="83"/>
      <c r="TBC159" s="83"/>
      <c r="TBD159" s="83"/>
      <c r="TBE159" s="83"/>
      <c r="TBF159" s="83"/>
      <c r="TBG159" s="83"/>
      <c r="TBH159" s="83"/>
      <c r="TBI159" s="83"/>
      <c r="TBJ159" s="83"/>
      <c r="TBK159" s="83"/>
      <c r="TBL159" s="83"/>
      <c r="TBM159" s="83"/>
      <c r="TBN159" s="83"/>
      <c r="TBO159" s="83"/>
      <c r="TBP159" s="83"/>
      <c r="TBQ159" s="83"/>
      <c r="TBR159" s="83"/>
      <c r="TBS159" s="83"/>
      <c r="TBT159" s="83"/>
      <c r="TBU159" s="83"/>
      <c r="TBV159" s="83"/>
      <c r="TBW159" s="83"/>
      <c r="TBX159" s="83"/>
      <c r="TBY159" s="83"/>
      <c r="TBZ159" s="83"/>
      <c r="TCA159" s="83"/>
      <c r="TCB159" s="83"/>
      <c r="TCC159" s="83"/>
      <c r="TCD159" s="83"/>
      <c r="TCE159" s="83"/>
      <c r="TCF159" s="83"/>
      <c r="TCG159" s="83"/>
      <c r="TCH159" s="83"/>
      <c r="TCI159" s="83"/>
      <c r="TCJ159" s="83"/>
      <c r="TCK159" s="83"/>
      <c r="TCL159" s="83"/>
      <c r="TCM159" s="83"/>
      <c r="TCN159" s="83"/>
      <c r="TCO159" s="83"/>
      <c r="TCP159" s="83"/>
      <c r="TCQ159" s="83"/>
      <c r="TCR159" s="83"/>
      <c r="TCS159" s="83"/>
      <c r="TCT159" s="83"/>
      <c r="TCU159" s="83"/>
      <c r="TCV159" s="83"/>
      <c r="TCW159" s="83"/>
      <c r="TCX159" s="83"/>
      <c r="TCY159" s="83"/>
      <c r="TCZ159" s="83"/>
      <c r="TDA159" s="83"/>
      <c r="TDB159" s="83"/>
      <c r="TDC159" s="83"/>
      <c r="TDD159" s="83"/>
      <c r="TDE159" s="83"/>
      <c r="TDF159" s="83"/>
      <c r="TDG159" s="83"/>
      <c r="TDH159" s="83"/>
      <c r="TDI159" s="83"/>
      <c r="TDJ159" s="83"/>
      <c r="TDK159" s="83"/>
      <c r="TDL159" s="83"/>
      <c r="TDM159" s="83"/>
      <c r="TDN159" s="83"/>
      <c r="TDO159" s="83"/>
      <c r="TDP159" s="83"/>
      <c r="TDQ159" s="83"/>
      <c r="TDR159" s="83"/>
      <c r="TDS159" s="83"/>
      <c r="TDT159" s="83"/>
      <c r="TDU159" s="83"/>
      <c r="TDV159" s="83"/>
      <c r="TDW159" s="83"/>
      <c r="TDX159" s="83"/>
      <c r="TDY159" s="83"/>
      <c r="TDZ159" s="83"/>
      <c r="TEA159" s="83"/>
      <c r="TEB159" s="83"/>
      <c r="TEC159" s="83"/>
      <c r="TED159" s="83"/>
      <c r="TEE159" s="83"/>
      <c r="TEF159" s="83"/>
      <c r="TEG159" s="83"/>
      <c r="TEH159" s="83"/>
      <c r="TEI159" s="83"/>
      <c r="TEJ159" s="83"/>
      <c r="TEK159" s="83"/>
      <c r="TEL159" s="83"/>
      <c r="TEM159" s="83"/>
      <c r="TEN159" s="83"/>
      <c r="TEO159" s="83"/>
      <c r="TEP159" s="83"/>
      <c r="TEQ159" s="83"/>
      <c r="TER159" s="83"/>
      <c r="TES159" s="83"/>
      <c r="TET159" s="83"/>
      <c r="TEU159" s="83"/>
      <c r="TEV159" s="83"/>
      <c r="TEW159" s="83"/>
      <c r="TEX159" s="83"/>
      <c r="TEY159" s="83"/>
      <c r="TEZ159" s="83"/>
      <c r="TFA159" s="83"/>
      <c r="TFB159" s="83"/>
      <c r="TFC159" s="83"/>
      <c r="TFD159" s="83"/>
      <c r="TFE159" s="83"/>
      <c r="TFF159" s="83"/>
      <c r="TFG159" s="83"/>
      <c r="TFH159" s="83"/>
      <c r="TFI159" s="83"/>
      <c r="TFJ159" s="83"/>
      <c r="TFK159" s="83"/>
      <c r="TFL159" s="83"/>
      <c r="TFM159" s="83"/>
      <c r="TFN159" s="83"/>
      <c r="TFO159" s="83"/>
      <c r="TFP159" s="83"/>
      <c r="TFQ159" s="83"/>
      <c r="TFR159" s="83"/>
      <c r="TFS159" s="83"/>
      <c r="TFT159" s="83"/>
      <c r="TFU159" s="83"/>
      <c r="TFV159" s="83"/>
      <c r="TFW159" s="83"/>
      <c r="TFX159" s="83"/>
      <c r="TFY159" s="83"/>
      <c r="TFZ159" s="83"/>
      <c r="TGA159" s="83"/>
      <c r="TGB159" s="83"/>
      <c r="TGC159" s="83"/>
      <c r="TGD159" s="83"/>
      <c r="TGE159" s="83"/>
      <c r="TGF159" s="83"/>
      <c r="TGG159" s="83"/>
      <c r="TGH159" s="83"/>
      <c r="TGI159" s="83"/>
      <c r="TGJ159" s="83"/>
      <c r="TGK159" s="83"/>
      <c r="TGL159" s="83"/>
      <c r="TGM159" s="83"/>
      <c r="TGN159" s="83"/>
      <c r="TGO159" s="83"/>
      <c r="TGP159" s="83"/>
      <c r="TGQ159" s="83"/>
      <c r="TGR159" s="83"/>
      <c r="TGS159" s="83"/>
      <c r="TGT159" s="83"/>
      <c r="TGU159" s="83"/>
      <c r="TGV159" s="83"/>
      <c r="TGW159" s="83"/>
      <c r="TGX159" s="83"/>
      <c r="TGY159" s="83"/>
      <c r="TGZ159" s="83"/>
      <c r="THA159" s="83"/>
      <c r="THB159" s="83"/>
      <c r="THC159" s="83"/>
      <c r="THD159" s="83"/>
      <c r="THE159" s="83"/>
      <c r="THF159" s="83"/>
      <c r="THG159" s="83"/>
      <c r="THH159" s="83"/>
      <c r="THI159" s="83"/>
      <c r="THJ159" s="83"/>
      <c r="THK159" s="83"/>
      <c r="THL159" s="83"/>
      <c r="THM159" s="83"/>
      <c r="THN159" s="83"/>
      <c r="THO159" s="83"/>
      <c r="THP159" s="83"/>
      <c r="THQ159" s="83"/>
      <c r="THR159" s="83"/>
      <c r="THS159" s="83"/>
      <c r="THT159" s="83"/>
      <c r="THU159" s="83"/>
      <c r="THV159" s="83"/>
      <c r="THW159" s="83"/>
      <c r="THX159" s="83"/>
      <c r="THY159" s="83"/>
      <c r="THZ159" s="83"/>
      <c r="TIA159" s="83"/>
      <c r="TIB159" s="83"/>
      <c r="TIC159" s="83"/>
      <c r="TID159" s="83"/>
      <c r="TIE159" s="83"/>
      <c r="TIF159" s="83"/>
      <c r="TIG159" s="83"/>
      <c r="TIH159" s="83"/>
      <c r="TII159" s="83"/>
      <c r="TIJ159" s="83"/>
      <c r="TIK159" s="83"/>
      <c r="TIL159" s="83"/>
      <c r="TIM159" s="83"/>
      <c r="TIN159" s="83"/>
      <c r="TIO159" s="83"/>
      <c r="TIP159" s="83"/>
      <c r="TIQ159" s="83"/>
      <c r="TIR159" s="83"/>
      <c r="TIS159" s="83"/>
      <c r="TIT159" s="83"/>
      <c r="TIU159" s="83"/>
      <c r="TIV159" s="83"/>
      <c r="TIW159" s="83"/>
      <c r="TIX159" s="83"/>
      <c r="TIY159" s="83"/>
      <c r="TIZ159" s="83"/>
      <c r="TJA159" s="83"/>
      <c r="TJB159" s="83"/>
      <c r="TJC159" s="83"/>
      <c r="TJD159" s="83"/>
      <c r="TJE159" s="83"/>
      <c r="TJF159" s="83"/>
      <c r="TJG159" s="83"/>
      <c r="TJH159" s="83"/>
      <c r="TJI159" s="83"/>
      <c r="TJJ159" s="83"/>
      <c r="TJK159" s="83"/>
      <c r="TJL159" s="83"/>
      <c r="TJM159" s="83"/>
      <c r="TJN159" s="83"/>
      <c r="TJO159" s="83"/>
      <c r="TJP159" s="83"/>
      <c r="TJQ159" s="83"/>
      <c r="TJR159" s="83"/>
      <c r="TJS159" s="83"/>
      <c r="TJT159" s="83"/>
      <c r="TJU159" s="83"/>
      <c r="TJV159" s="83"/>
      <c r="TJW159" s="83"/>
      <c r="TJX159" s="83"/>
      <c r="TJY159" s="83"/>
      <c r="TJZ159" s="83"/>
      <c r="TKA159" s="83"/>
      <c r="TKB159" s="83"/>
      <c r="TKC159" s="83"/>
      <c r="TKD159" s="83"/>
      <c r="TKE159" s="83"/>
      <c r="TKF159" s="83"/>
      <c r="TKG159" s="83"/>
      <c r="TKH159" s="83"/>
      <c r="TKI159" s="83"/>
      <c r="TKJ159" s="83"/>
      <c r="TKK159" s="83"/>
      <c r="TKL159" s="83"/>
      <c r="TKM159" s="83"/>
      <c r="TKN159" s="83"/>
      <c r="TKO159" s="83"/>
      <c r="TKP159" s="83"/>
      <c r="TKQ159" s="83"/>
      <c r="TKR159" s="83"/>
      <c r="TKS159" s="83"/>
      <c r="TKT159" s="83"/>
      <c r="TKU159" s="83"/>
      <c r="TKV159" s="83"/>
      <c r="TKW159" s="83"/>
      <c r="TKX159" s="83"/>
      <c r="TKY159" s="83"/>
      <c r="TKZ159" s="83"/>
      <c r="TLA159" s="83"/>
      <c r="TLB159" s="83"/>
      <c r="TLC159" s="83"/>
      <c r="TLD159" s="83"/>
      <c r="TLE159" s="83"/>
      <c r="TLF159" s="83"/>
      <c r="TLG159" s="83"/>
      <c r="TLH159" s="83"/>
      <c r="TLI159" s="83"/>
      <c r="TLJ159" s="83"/>
      <c r="TLK159" s="83"/>
      <c r="TLL159" s="83"/>
      <c r="TLM159" s="83"/>
      <c r="TLN159" s="83"/>
      <c r="TLO159" s="83"/>
      <c r="TLP159" s="83"/>
      <c r="TLQ159" s="83"/>
      <c r="TLR159" s="83"/>
      <c r="TLS159" s="83"/>
      <c r="TLT159" s="83"/>
      <c r="TLU159" s="83"/>
      <c r="TLV159" s="83"/>
      <c r="TLW159" s="83"/>
      <c r="TLX159" s="83"/>
      <c r="TLY159" s="83"/>
      <c r="TLZ159" s="83"/>
      <c r="TMA159" s="83"/>
      <c r="TMB159" s="83"/>
      <c r="TMC159" s="83"/>
      <c r="TMD159" s="83"/>
      <c r="TME159" s="83"/>
      <c r="TMF159" s="83"/>
      <c r="TMG159" s="83"/>
      <c r="TMH159" s="83"/>
      <c r="TMI159" s="83"/>
      <c r="TMJ159" s="83"/>
      <c r="TMK159" s="83"/>
      <c r="TML159" s="83"/>
      <c r="TMM159" s="83"/>
      <c r="TMN159" s="83"/>
      <c r="TMO159" s="83"/>
      <c r="TMP159" s="83"/>
      <c r="TMQ159" s="83"/>
      <c r="TMR159" s="83"/>
      <c r="TMS159" s="83"/>
      <c r="TMT159" s="83"/>
      <c r="TMU159" s="83"/>
      <c r="TMV159" s="83"/>
      <c r="TMW159" s="83"/>
      <c r="TMX159" s="83"/>
      <c r="TMY159" s="83"/>
      <c r="TMZ159" s="83"/>
      <c r="TNA159" s="83"/>
      <c r="TNB159" s="83"/>
      <c r="TNC159" s="83"/>
      <c r="TND159" s="83"/>
      <c r="TNE159" s="83"/>
      <c r="TNF159" s="83"/>
      <c r="TNG159" s="83"/>
      <c r="TNH159" s="83"/>
      <c r="TNI159" s="83"/>
      <c r="TNJ159" s="83"/>
      <c r="TNK159" s="83"/>
      <c r="TNL159" s="83"/>
      <c r="TNM159" s="83"/>
      <c r="TNN159" s="83"/>
      <c r="TNO159" s="83"/>
      <c r="TNP159" s="83"/>
      <c r="TNQ159" s="83"/>
      <c r="TNR159" s="83"/>
      <c r="TNS159" s="83"/>
      <c r="TNT159" s="83"/>
      <c r="TNU159" s="83"/>
      <c r="TNV159" s="83"/>
      <c r="TNW159" s="83"/>
      <c r="TNX159" s="83"/>
      <c r="TNY159" s="83"/>
      <c r="TNZ159" s="83"/>
      <c r="TOA159" s="83"/>
      <c r="TOB159" s="83"/>
      <c r="TOC159" s="83"/>
      <c r="TOD159" s="83"/>
      <c r="TOE159" s="83"/>
      <c r="TOF159" s="83"/>
      <c r="TOG159" s="83"/>
      <c r="TOH159" s="83"/>
      <c r="TOI159" s="83"/>
      <c r="TOJ159" s="83"/>
      <c r="TOK159" s="83"/>
      <c r="TOL159" s="83"/>
      <c r="TOM159" s="83"/>
      <c r="TON159" s="83"/>
      <c r="TOO159" s="83"/>
      <c r="TOP159" s="83"/>
      <c r="TOQ159" s="83"/>
      <c r="TOR159" s="83"/>
      <c r="TOS159" s="83"/>
      <c r="TOT159" s="83"/>
      <c r="TOU159" s="83"/>
      <c r="TOV159" s="83"/>
      <c r="TOW159" s="83"/>
      <c r="TOX159" s="83"/>
      <c r="TOY159" s="83"/>
      <c r="TOZ159" s="83"/>
      <c r="TPA159" s="83"/>
      <c r="TPB159" s="83"/>
      <c r="TPC159" s="83"/>
      <c r="TPD159" s="83"/>
      <c r="TPE159" s="83"/>
      <c r="TPF159" s="83"/>
      <c r="TPG159" s="83"/>
      <c r="TPH159" s="83"/>
      <c r="TPI159" s="83"/>
      <c r="TPJ159" s="83"/>
      <c r="TPK159" s="83"/>
      <c r="TPL159" s="83"/>
      <c r="TPM159" s="83"/>
      <c r="TPN159" s="83"/>
      <c r="TPO159" s="83"/>
      <c r="TPP159" s="83"/>
      <c r="TPQ159" s="83"/>
      <c r="TPR159" s="83"/>
      <c r="TPS159" s="83"/>
      <c r="TPT159" s="83"/>
      <c r="TPU159" s="83"/>
      <c r="TPV159" s="83"/>
      <c r="TPW159" s="83"/>
      <c r="TPX159" s="83"/>
      <c r="TPY159" s="83"/>
      <c r="TPZ159" s="83"/>
      <c r="TQA159" s="83"/>
      <c r="TQB159" s="83"/>
      <c r="TQC159" s="83"/>
      <c r="TQD159" s="83"/>
      <c r="TQE159" s="83"/>
      <c r="TQF159" s="83"/>
      <c r="TQG159" s="83"/>
      <c r="TQH159" s="83"/>
      <c r="TQI159" s="83"/>
      <c r="TQJ159" s="83"/>
      <c r="TQK159" s="83"/>
      <c r="TQL159" s="83"/>
      <c r="TQM159" s="83"/>
      <c r="TQN159" s="83"/>
      <c r="TQO159" s="83"/>
      <c r="TQP159" s="83"/>
      <c r="TQQ159" s="83"/>
      <c r="TQR159" s="83"/>
      <c r="TQS159" s="83"/>
      <c r="TQT159" s="83"/>
      <c r="TQU159" s="83"/>
      <c r="TQV159" s="83"/>
      <c r="TQW159" s="83"/>
      <c r="TQX159" s="83"/>
      <c r="TQY159" s="83"/>
      <c r="TQZ159" s="83"/>
      <c r="TRA159" s="83"/>
      <c r="TRB159" s="83"/>
      <c r="TRC159" s="83"/>
      <c r="TRD159" s="83"/>
      <c r="TRE159" s="83"/>
      <c r="TRF159" s="83"/>
      <c r="TRG159" s="83"/>
      <c r="TRH159" s="83"/>
      <c r="TRI159" s="83"/>
      <c r="TRJ159" s="83"/>
      <c r="TRK159" s="83"/>
      <c r="TRL159" s="83"/>
      <c r="TRM159" s="83"/>
      <c r="TRN159" s="83"/>
      <c r="TRO159" s="83"/>
      <c r="TRP159" s="83"/>
      <c r="TRQ159" s="83"/>
      <c r="TRR159" s="83"/>
      <c r="TRS159" s="83"/>
      <c r="TRT159" s="83"/>
      <c r="TRU159" s="83"/>
      <c r="TRV159" s="83"/>
      <c r="TRW159" s="83"/>
      <c r="TRX159" s="83"/>
      <c r="TRY159" s="83"/>
      <c r="TRZ159" s="83"/>
      <c r="TSA159" s="83"/>
      <c r="TSB159" s="83"/>
      <c r="TSC159" s="83"/>
      <c r="TSD159" s="83"/>
      <c r="TSE159" s="83"/>
      <c r="TSF159" s="83"/>
      <c r="TSG159" s="83"/>
      <c r="TSH159" s="83"/>
      <c r="TSI159" s="83"/>
      <c r="TSJ159" s="83"/>
      <c r="TSK159" s="83"/>
      <c r="TSL159" s="83"/>
      <c r="TSM159" s="83"/>
      <c r="TSN159" s="83"/>
      <c r="TSO159" s="83"/>
      <c r="TSP159" s="83"/>
      <c r="TSQ159" s="83"/>
      <c r="TSR159" s="83"/>
      <c r="TSS159" s="83"/>
      <c r="TST159" s="83"/>
      <c r="TSU159" s="83"/>
      <c r="TSV159" s="83"/>
      <c r="TSW159" s="83"/>
      <c r="TSX159" s="83"/>
      <c r="TSY159" s="83"/>
      <c r="TSZ159" s="83"/>
      <c r="TTA159" s="83"/>
      <c r="TTB159" s="83"/>
      <c r="TTC159" s="83"/>
      <c r="TTD159" s="83"/>
      <c r="TTE159" s="83"/>
      <c r="TTF159" s="83"/>
      <c r="TTG159" s="83"/>
      <c r="TTH159" s="83"/>
      <c r="TTI159" s="83"/>
      <c r="TTJ159" s="83"/>
      <c r="TTK159" s="83"/>
      <c r="TTL159" s="83"/>
      <c r="TTM159" s="83"/>
      <c r="TTN159" s="83"/>
      <c r="TTO159" s="83"/>
      <c r="TTP159" s="83"/>
      <c r="TTQ159" s="83"/>
      <c r="TTR159" s="83"/>
      <c r="TTS159" s="83"/>
      <c r="TTT159" s="83"/>
      <c r="TTU159" s="83"/>
      <c r="TTV159" s="83"/>
      <c r="TTW159" s="83"/>
      <c r="TTX159" s="83"/>
      <c r="TTY159" s="83"/>
      <c r="TTZ159" s="83"/>
      <c r="TUA159" s="83"/>
      <c r="TUB159" s="83"/>
      <c r="TUC159" s="83"/>
      <c r="TUD159" s="83"/>
      <c r="TUE159" s="83"/>
      <c r="TUF159" s="83"/>
      <c r="TUG159" s="83"/>
      <c r="TUH159" s="83"/>
      <c r="TUI159" s="83"/>
      <c r="TUJ159" s="83"/>
      <c r="TUK159" s="83"/>
      <c r="TUL159" s="83"/>
      <c r="TUM159" s="83"/>
      <c r="TUN159" s="83"/>
      <c r="TUO159" s="83"/>
      <c r="TUP159" s="83"/>
      <c r="TUQ159" s="83"/>
      <c r="TUR159" s="83"/>
      <c r="TUS159" s="83"/>
      <c r="TUT159" s="83"/>
      <c r="TUU159" s="83"/>
      <c r="TUV159" s="83"/>
      <c r="TUW159" s="83"/>
      <c r="TUX159" s="83"/>
      <c r="TUY159" s="83"/>
      <c r="TUZ159" s="83"/>
      <c r="TVA159" s="83"/>
      <c r="TVB159" s="83"/>
      <c r="TVC159" s="83"/>
      <c r="TVD159" s="83"/>
      <c r="TVE159" s="83"/>
      <c r="TVF159" s="83"/>
      <c r="TVG159" s="83"/>
      <c r="TVH159" s="83"/>
      <c r="TVI159" s="83"/>
      <c r="TVJ159" s="83"/>
      <c r="TVK159" s="83"/>
      <c r="TVL159" s="83"/>
      <c r="TVM159" s="83"/>
      <c r="TVN159" s="83"/>
      <c r="TVO159" s="83"/>
      <c r="TVP159" s="83"/>
      <c r="TVQ159" s="83"/>
      <c r="TVR159" s="83"/>
      <c r="TVS159" s="83"/>
      <c r="TVT159" s="83"/>
      <c r="TVU159" s="83"/>
      <c r="TVV159" s="83"/>
      <c r="TVW159" s="83"/>
      <c r="TVX159" s="83"/>
      <c r="TVY159" s="83"/>
      <c r="TVZ159" s="83"/>
      <c r="TWA159" s="83"/>
      <c r="TWB159" s="83"/>
      <c r="TWC159" s="83"/>
      <c r="TWD159" s="83"/>
      <c r="TWE159" s="83"/>
      <c r="TWF159" s="83"/>
      <c r="TWG159" s="83"/>
      <c r="TWH159" s="83"/>
      <c r="TWI159" s="83"/>
      <c r="TWJ159" s="83"/>
      <c r="TWK159" s="83"/>
      <c r="TWL159" s="83"/>
      <c r="TWM159" s="83"/>
      <c r="TWN159" s="83"/>
      <c r="TWO159" s="83"/>
      <c r="TWP159" s="83"/>
      <c r="TWQ159" s="83"/>
      <c r="TWR159" s="83"/>
      <c r="TWS159" s="83"/>
      <c r="TWT159" s="83"/>
      <c r="TWU159" s="83"/>
      <c r="TWV159" s="83"/>
      <c r="TWW159" s="83"/>
      <c r="TWX159" s="83"/>
      <c r="TWY159" s="83"/>
      <c r="TWZ159" s="83"/>
      <c r="TXA159" s="83"/>
      <c r="TXB159" s="83"/>
      <c r="TXC159" s="83"/>
      <c r="TXD159" s="83"/>
      <c r="TXE159" s="83"/>
      <c r="TXF159" s="83"/>
      <c r="TXG159" s="83"/>
      <c r="TXH159" s="83"/>
      <c r="TXI159" s="83"/>
      <c r="TXJ159" s="83"/>
      <c r="TXK159" s="83"/>
      <c r="TXL159" s="83"/>
      <c r="TXM159" s="83"/>
      <c r="TXN159" s="83"/>
      <c r="TXO159" s="83"/>
      <c r="TXP159" s="83"/>
      <c r="TXQ159" s="83"/>
      <c r="TXR159" s="83"/>
      <c r="TXS159" s="83"/>
      <c r="TXT159" s="83"/>
      <c r="TXU159" s="83"/>
      <c r="TXV159" s="83"/>
      <c r="TXW159" s="83"/>
      <c r="TXX159" s="83"/>
      <c r="TXY159" s="83"/>
      <c r="TXZ159" s="83"/>
      <c r="TYA159" s="83"/>
      <c r="TYB159" s="83"/>
      <c r="TYC159" s="83"/>
      <c r="TYD159" s="83"/>
      <c r="TYE159" s="83"/>
      <c r="TYF159" s="83"/>
      <c r="TYG159" s="83"/>
      <c r="TYH159" s="83"/>
      <c r="TYI159" s="83"/>
      <c r="TYJ159" s="83"/>
      <c r="TYK159" s="83"/>
      <c r="TYL159" s="83"/>
      <c r="TYM159" s="83"/>
      <c r="TYN159" s="83"/>
      <c r="TYO159" s="83"/>
      <c r="TYP159" s="83"/>
      <c r="TYQ159" s="83"/>
      <c r="TYR159" s="83"/>
      <c r="TYS159" s="83"/>
      <c r="TYT159" s="83"/>
      <c r="TYU159" s="83"/>
      <c r="TYV159" s="83"/>
      <c r="TYW159" s="83"/>
      <c r="TYX159" s="83"/>
      <c r="TYY159" s="83"/>
      <c r="TYZ159" s="83"/>
      <c r="TZA159" s="83"/>
      <c r="TZB159" s="83"/>
      <c r="TZC159" s="83"/>
      <c r="TZD159" s="83"/>
      <c r="TZE159" s="83"/>
      <c r="TZF159" s="83"/>
      <c r="TZG159" s="83"/>
      <c r="TZH159" s="83"/>
      <c r="TZI159" s="83"/>
      <c r="TZJ159" s="83"/>
      <c r="TZK159" s="83"/>
      <c r="TZL159" s="83"/>
      <c r="TZM159" s="83"/>
      <c r="TZN159" s="83"/>
      <c r="TZO159" s="83"/>
      <c r="TZP159" s="83"/>
      <c r="TZQ159" s="83"/>
      <c r="TZR159" s="83"/>
      <c r="TZS159" s="83"/>
      <c r="TZT159" s="83"/>
      <c r="TZU159" s="83"/>
      <c r="TZV159" s="83"/>
      <c r="TZW159" s="83"/>
      <c r="TZX159" s="83"/>
      <c r="TZY159" s="83"/>
      <c r="TZZ159" s="83"/>
      <c r="UAA159" s="83"/>
      <c r="UAB159" s="83"/>
      <c r="UAC159" s="83"/>
      <c r="UAD159" s="83"/>
      <c r="UAE159" s="83"/>
      <c r="UAF159" s="83"/>
      <c r="UAG159" s="83"/>
      <c r="UAH159" s="83"/>
      <c r="UAI159" s="83"/>
      <c r="UAJ159" s="83"/>
      <c r="UAK159" s="83"/>
      <c r="UAL159" s="83"/>
      <c r="UAM159" s="83"/>
      <c r="UAN159" s="83"/>
      <c r="UAO159" s="83"/>
      <c r="UAP159" s="83"/>
      <c r="UAQ159" s="83"/>
      <c r="UAR159" s="83"/>
      <c r="UAS159" s="83"/>
      <c r="UAT159" s="83"/>
      <c r="UAU159" s="83"/>
      <c r="UAV159" s="83"/>
      <c r="UAW159" s="83"/>
      <c r="UAX159" s="83"/>
      <c r="UAY159" s="83"/>
      <c r="UAZ159" s="83"/>
      <c r="UBA159" s="83"/>
      <c r="UBB159" s="83"/>
      <c r="UBC159" s="83"/>
      <c r="UBD159" s="83"/>
      <c r="UBE159" s="83"/>
      <c r="UBF159" s="83"/>
      <c r="UBG159" s="83"/>
      <c r="UBH159" s="83"/>
      <c r="UBI159" s="83"/>
      <c r="UBJ159" s="83"/>
      <c r="UBK159" s="83"/>
      <c r="UBL159" s="83"/>
      <c r="UBM159" s="83"/>
      <c r="UBN159" s="83"/>
      <c r="UBO159" s="83"/>
      <c r="UBP159" s="83"/>
      <c r="UBQ159" s="83"/>
      <c r="UBR159" s="83"/>
      <c r="UBS159" s="83"/>
      <c r="UBT159" s="83"/>
      <c r="UBU159" s="83"/>
      <c r="UBV159" s="83"/>
      <c r="UBW159" s="83"/>
      <c r="UBX159" s="83"/>
      <c r="UBY159" s="83"/>
      <c r="UBZ159" s="83"/>
      <c r="UCA159" s="83"/>
      <c r="UCB159" s="83"/>
      <c r="UCC159" s="83"/>
      <c r="UCD159" s="83"/>
      <c r="UCE159" s="83"/>
      <c r="UCF159" s="83"/>
      <c r="UCG159" s="83"/>
      <c r="UCH159" s="83"/>
      <c r="UCI159" s="83"/>
      <c r="UCJ159" s="83"/>
      <c r="UCK159" s="83"/>
      <c r="UCL159" s="83"/>
      <c r="UCM159" s="83"/>
      <c r="UCN159" s="83"/>
      <c r="UCO159" s="83"/>
      <c r="UCP159" s="83"/>
      <c r="UCQ159" s="83"/>
      <c r="UCR159" s="83"/>
      <c r="UCS159" s="83"/>
      <c r="UCT159" s="83"/>
      <c r="UCU159" s="83"/>
      <c r="UCV159" s="83"/>
      <c r="UCW159" s="83"/>
      <c r="UCX159" s="83"/>
      <c r="UCY159" s="83"/>
      <c r="UCZ159" s="83"/>
      <c r="UDA159" s="83"/>
      <c r="UDB159" s="83"/>
      <c r="UDC159" s="83"/>
      <c r="UDD159" s="83"/>
      <c r="UDE159" s="83"/>
      <c r="UDF159" s="83"/>
      <c r="UDG159" s="83"/>
      <c r="UDH159" s="83"/>
      <c r="UDI159" s="83"/>
      <c r="UDJ159" s="83"/>
      <c r="UDK159" s="83"/>
      <c r="UDL159" s="83"/>
      <c r="UDM159" s="83"/>
      <c r="UDN159" s="83"/>
      <c r="UDO159" s="83"/>
      <c r="UDP159" s="83"/>
      <c r="UDQ159" s="83"/>
      <c r="UDR159" s="83"/>
      <c r="UDS159" s="83"/>
      <c r="UDT159" s="83"/>
      <c r="UDU159" s="83"/>
      <c r="UDV159" s="83"/>
      <c r="UDW159" s="83"/>
      <c r="UDX159" s="83"/>
      <c r="UDY159" s="83"/>
      <c r="UDZ159" s="83"/>
      <c r="UEA159" s="83"/>
      <c r="UEB159" s="83"/>
      <c r="UEC159" s="83"/>
      <c r="UED159" s="83"/>
      <c r="UEE159" s="83"/>
      <c r="UEF159" s="83"/>
      <c r="UEG159" s="83"/>
      <c r="UEH159" s="83"/>
      <c r="UEI159" s="83"/>
      <c r="UEJ159" s="83"/>
      <c r="UEK159" s="83"/>
      <c r="UEL159" s="83"/>
      <c r="UEM159" s="83"/>
      <c r="UEN159" s="83"/>
      <c r="UEO159" s="83"/>
      <c r="UEP159" s="83"/>
      <c r="UEQ159" s="83"/>
      <c r="UER159" s="83"/>
      <c r="UES159" s="83"/>
      <c r="UET159" s="83"/>
      <c r="UEU159" s="83"/>
      <c r="UEV159" s="83"/>
      <c r="UEW159" s="83"/>
      <c r="UEX159" s="83"/>
      <c r="UEY159" s="83"/>
      <c r="UEZ159" s="83"/>
      <c r="UFA159" s="83"/>
      <c r="UFB159" s="83"/>
      <c r="UFC159" s="83"/>
      <c r="UFD159" s="83"/>
      <c r="UFE159" s="83"/>
      <c r="UFF159" s="83"/>
      <c r="UFG159" s="83"/>
      <c r="UFH159" s="83"/>
      <c r="UFI159" s="83"/>
      <c r="UFJ159" s="83"/>
      <c r="UFK159" s="83"/>
      <c r="UFL159" s="83"/>
      <c r="UFM159" s="83"/>
      <c r="UFN159" s="83"/>
      <c r="UFO159" s="83"/>
      <c r="UFP159" s="83"/>
      <c r="UFQ159" s="83"/>
      <c r="UFR159" s="83"/>
      <c r="UFS159" s="83"/>
      <c r="UFT159" s="83"/>
      <c r="UFU159" s="83"/>
      <c r="UFV159" s="83"/>
      <c r="UFW159" s="83"/>
      <c r="UFX159" s="83"/>
      <c r="UFY159" s="83"/>
      <c r="UFZ159" s="83"/>
      <c r="UGA159" s="83"/>
      <c r="UGB159" s="83"/>
      <c r="UGC159" s="83"/>
      <c r="UGD159" s="83"/>
      <c r="UGE159" s="83"/>
      <c r="UGF159" s="83"/>
      <c r="UGG159" s="83"/>
      <c r="UGH159" s="83"/>
      <c r="UGI159" s="83"/>
      <c r="UGJ159" s="83"/>
      <c r="UGK159" s="83"/>
      <c r="UGL159" s="83"/>
      <c r="UGM159" s="83"/>
      <c r="UGN159" s="83"/>
      <c r="UGO159" s="83"/>
      <c r="UGP159" s="83"/>
      <c r="UGQ159" s="83"/>
      <c r="UGR159" s="83"/>
      <c r="UGS159" s="83"/>
      <c r="UGT159" s="83"/>
      <c r="UGU159" s="83"/>
      <c r="UGV159" s="83"/>
      <c r="UGW159" s="83"/>
      <c r="UGX159" s="83"/>
      <c r="UGY159" s="83"/>
      <c r="UGZ159" s="83"/>
      <c r="UHA159" s="83"/>
      <c r="UHB159" s="83"/>
      <c r="UHC159" s="83"/>
      <c r="UHD159" s="83"/>
      <c r="UHE159" s="83"/>
      <c r="UHF159" s="83"/>
      <c r="UHG159" s="83"/>
      <c r="UHH159" s="83"/>
      <c r="UHI159" s="83"/>
      <c r="UHJ159" s="83"/>
      <c r="UHK159" s="83"/>
      <c r="UHL159" s="83"/>
      <c r="UHM159" s="83"/>
      <c r="UHN159" s="83"/>
      <c r="UHO159" s="83"/>
      <c r="UHP159" s="83"/>
      <c r="UHQ159" s="83"/>
      <c r="UHR159" s="83"/>
      <c r="UHS159" s="83"/>
      <c r="UHT159" s="83"/>
      <c r="UHU159" s="83"/>
      <c r="UHV159" s="83"/>
      <c r="UHW159" s="83"/>
      <c r="UHX159" s="83"/>
      <c r="UHY159" s="83"/>
      <c r="UHZ159" s="83"/>
      <c r="UIA159" s="83"/>
      <c r="UIB159" s="83"/>
      <c r="UIC159" s="83"/>
      <c r="UID159" s="83"/>
      <c r="UIE159" s="83"/>
      <c r="UIF159" s="83"/>
      <c r="UIG159" s="83"/>
      <c r="UIH159" s="83"/>
      <c r="UII159" s="83"/>
      <c r="UIJ159" s="83"/>
      <c r="UIK159" s="83"/>
      <c r="UIL159" s="83"/>
      <c r="UIM159" s="83"/>
      <c r="UIN159" s="83"/>
      <c r="UIO159" s="83"/>
      <c r="UIP159" s="83"/>
      <c r="UIQ159" s="83"/>
      <c r="UIR159" s="83"/>
      <c r="UIS159" s="83"/>
      <c r="UIT159" s="83"/>
      <c r="UIU159" s="83"/>
      <c r="UIV159" s="83"/>
      <c r="UIW159" s="83"/>
      <c r="UIX159" s="83"/>
      <c r="UIY159" s="83"/>
      <c r="UIZ159" s="83"/>
      <c r="UJA159" s="83"/>
      <c r="UJB159" s="83"/>
      <c r="UJC159" s="83"/>
      <c r="UJD159" s="83"/>
      <c r="UJE159" s="83"/>
      <c r="UJF159" s="83"/>
      <c r="UJG159" s="83"/>
      <c r="UJH159" s="83"/>
      <c r="UJI159" s="83"/>
      <c r="UJJ159" s="83"/>
      <c r="UJK159" s="83"/>
      <c r="UJL159" s="83"/>
      <c r="UJM159" s="83"/>
      <c r="UJN159" s="83"/>
      <c r="UJO159" s="83"/>
      <c r="UJP159" s="83"/>
      <c r="UJQ159" s="83"/>
      <c r="UJR159" s="83"/>
      <c r="UJS159" s="83"/>
      <c r="UJT159" s="83"/>
      <c r="UJU159" s="83"/>
      <c r="UJV159" s="83"/>
      <c r="UJW159" s="83"/>
      <c r="UJX159" s="83"/>
      <c r="UJY159" s="83"/>
      <c r="UJZ159" s="83"/>
      <c r="UKA159" s="83"/>
      <c r="UKB159" s="83"/>
      <c r="UKC159" s="83"/>
      <c r="UKD159" s="83"/>
      <c r="UKE159" s="83"/>
      <c r="UKF159" s="83"/>
      <c r="UKG159" s="83"/>
      <c r="UKH159" s="83"/>
      <c r="UKI159" s="83"/>
      <c r="UKJ159" s="83"/>
      <c r="UKK159" s="83"/>
      <c r="UKL159" s="83"/>
      <c r="UKM159" s="83"/>
      <c r="UKN159" s="83"/>
      <c r="UKO159" s="83"/>
      <c r="UKP159" s="83"/>
      <c r="UKQ159" s="83"/>
      <c r="UKR159" s="83"/>
      <c r="UKS159" s="83"/>
      <c r="UKT159" s="83"/>
      <c r="UKU159" s="83"/>
      <c r="UKV159" s="83"/>
      <c r="UKW159" s="83"/>
      <c r="UKX159" s="83"/>
      <c r="UKY159" s="83"/>
      <c r="UKZ159" s="83"/>
      <c r="ULA159" s="83"/>
      <c r="ULB159" s="83"/>
      <c r="ULC159" s="83"/>
      <c r="ULD159" s="83"/>
      <c r="ULE159" s="83"/>
      <c r="ULF159" s="83"/>
      <c r="ULG159" s="83"/>
      <c r="ULH159" s="83"/>
      <c r="ULI159" s="83"/>
      <c r="ULJ159" s="83"/>
      <c r="ULK159" s="83"/>
      <c r="ULL159" s="83"/>
      <c r="ULM159" s="83"/>
      <c r="ULN159" s="83"/>
      <c r="ULO159" s="83"/>
      <c r="ULP159" s="83"/>
      <c r="ULQ159" s="83"/>
      <c r="ULR159" s="83"/>
      <c r="ULS159" s="83"/>
      <c r="ULT159" s="83"/>
      <c r="ULU159" s="83"/>
      <c r="ULV159" s="83"/>
      <c r="ULW159" s="83"/>
      <c r="ULX159" s="83"/>
      <c r="ULY159" s="83"/>
      <c r="ULZ159" s="83"/>
      <c r="UMA159" s="83"/>
      <c r="UMB159" s="83"/>
      <c r="UMC159" s="83"/>
      <c r="UMD159" s="83"/>
      <c r="UME159" s="83"/>
      <c r="UMF159" s="83"/>
      <c r="UMG159" s="83"/>
      <c r="UMH159" s="83"/>
      <c r="UMI159" s="83"/>
      <c r="UMJ159" s="83"/>
      <c r="UMK159" s="83"/>
      <c r="UML159" s="83"/>
      <c r="UMM159" s="83"/>
      <c r="UMN159" s="83"/>
      <c r="UMO159" s="83"/>
      <c r="UMP159" s="83"/>
      <c r="UMQ159" s="83"/>
      <c r="UMR159" s="83"/>
      <c r="UMS159" s="83"/>
      <c r="UMT159" s="83"/>
      <c r="UMU159" s="83"/>
      <c r="UMV159" s="83"/>
      <c r="UMW159" s="83"/>
      <c r="UMX159" s="83"/>
      <c r="UMY159" s="83"/>
      <c r="UMZ159" s="83"/>
      <c r="UNA159" s="83"/>
      <c r="UNB159" s="83"/>
      <c r="UNC159" s="83"/>
      <c r="UND159" s="83"/>
      <c r="UNE159" s="83"/>
      <c r="UNF159" s="83"/>
      <c r="UNG159" s="83"/>
      <c r="UNH159" s="83"/>
      <c r="UNI159" s="83"/>
      <c r="UNJ159" s="83"/>
      <c r="UNK159" s="83"/>
      <c r="UNL159" s="83"/>
      <c r="UNM159" s="83"/>
      <c r="UNN159" s="83"/>
      <c r="UNO159" s="83"/>
      <c r="UNP159" s="83"/>
      <c r="UNQ159" s="83"/>
      <c r="UNR159" s="83"/>
      <c r="UNS159" s="83"/>
      <c r="UNT159" s="83"/>
      <c r="UNU159" s="83"/>
      <c r="UNV159" s="83"/>
      <c r="UNW159" s="83"/>
      <c r="UNX159" s="83"/>
      <c r="UNY159" s="83"/>
      <c r="UNZ159" s="83"/>
      <c r="UOA159" s="83"/>
      <c r="UOB159" s="83"/>
      <c r="UOC159" s="83"/>
      <c r="UOD159" s="83"/>
      <c r="UOE159" s="83"/>
      <c r="UOF159" s="83"/>
      <c r="UOG159" s="83"/>
      <c r="UOH159" s="83"/>
      <c r="UOI159" s="83"/>
      <c r="UOJ159" s="83"/>
      <c r="UOK159" s="83"/>
      <c r="UOL159" s="83"/>
      <c r="UOM159" s="83"/>
      <c r="UON159" s="83"/>
      <c r="UOO159" s="83"/>
      <c r="UOP159" s="83"/>
      <c r="UOQ159" s="83"/>
      <c r="UOR159" s="83"/>
      <c r="UOS159" s="83"/>
      <c r="UOT159" s="83"/>
      <c r="UOU159" s="83"/>
      <c r="UOV159" s="83"/>
      <c r="UOW159" s="83"/>
      <c r="UOX159" s="83"/>
      <c r="UOY159" s="83"/>
      <c r="UOZ159" s="83"/>
      <c r="UPA159" s="83"/>
      <c r="UPB159" s="83"/>
      <c r="UPC159" s="83"/>
      <c r="UPD159" s="83"/>
      <c r="UPE159" s="83"/>
      <c r="UPF159" s="83"/>
      <c r="UPG159" s="83"/>
      <c r="UPH159" s="83"/>
      <c r="UPI159" s="83"/>
      <c r="UPJ159" s="83"/>
      <c r="UPK159" s="83"/>
      <c r="UPL159" s="83"/>
      <c r="UPM159" s="83"/>
      <c r="UPN159" s="83"/>
      <c r="UPO159" s="83"/>
      <c r="UPP159" s="83"/>
      <c r="UPQ159" s="83"/>
      <c r="UPR159" s="83"/>
      <c r="UPS159" s="83"/>
      <c r="UPT159" s="83"/>
      <c r="UPU159" s="83"/>
      <c r="UPV159" s="83"/>
      <c r="UPW159" s="83"/>
      <c r="UPX159" s="83"/>
      <c r="UPY159" s="83"/>
      <c r="UPZ159" s="83"/>
      <c r="UQA159" s="83"/>
      <c r="UQB159" s="83"/>
      <c r="UQC159" s="83"/>
      <c r="UQD159" s="83"/>
      <c r="UQE159" s="83"/>
      <c r="UQF159" s="83"/>
      <c r="UQG159" s="83"/>
      <c r="UQH159" s="83"/>
      <c r="UQI159" s="83"/>
      <c r="UQJ159" s="83"/>
      <c r="UQK159" s="83"/>
      <c r="UQL159" s="83"/>
      <c r="UQM159" s="83"/>
      <c r="UQN159" s="83"/>
      <c r="UQO159" s="83"/>
      <c r="UQP159" s="83"/>
      <c r="UQQ159" s="83"/>
      <c r="UQR159" s="83"/>
      <c r="UQS159" s="83"/>
      <c r="UQT159" s="83"/>
      <c r="UQU159" s="83"/>
      <c r="UQV159" s="83"/>
      <c r="UQW159" s="83"/>
      <c r="UQX159" s="83"/>
      <c r="UQY159" s="83"/>
      <c r="UQZ159" s="83"/>
      <c r="URA159" s="83"/>
      <c r="URB159" s="83"/>
      <c r="URC159" s="83"/>
      <c r="URD159" s="83"/>
      <c r="URE159" s="83"/>
      <c r="URF159" s="83"/>
      <c r="URG159" s="83"/>
      <c r="URH159" s="83"/>
      <c r="URI159" s="83"/>
      <c r="URJ159" s="83"/>
      <c r="URK159" s="83"/>
      <c r="URL159" s="83"/>
      <c r="URM159" s="83"/>
      <c r="URN159" s="83"/>
      <c r="URO159" s="83"/>
      <c r="URP159" s="83"/>
      <c r="URQ159" s="83"/>
      <c r="URR159" s="83"/>
      <c r="URS159" s="83"/>
      <c r="URT159" s="83"/>
      <c r="URU159" s="83"/>
      <c r="URV159" s="83"/>
      <c r="URW159" s="83"/>
      <c r="URX159" s="83"/>
      <c r="URY159" s="83"/>
      <c r="URZ159" s="83"/>
      <c r="USA159" s="83"/>
      <c r="USB159" s="83"/>
      <c r="USC159" s="83"/>
      <c r="USD159" s="83"/>
      <c r="USE159" s="83"/>
      <c r="USF159" s="83"/>
      <c r="USG159" s="83"/>
      <c r="USH159" s="83"/>
      <c r="USI159" s="83"/>
      <c r="USJ159" s="83"/>
      <c r="USK159" s="83"/>
      <c r="USL159" s="83"/>
      <c r="USM159" s="83"/>
      <c r="USN159" s="83"/>
      <c r="USO159" s="83"/>
      <c r="USP159" s="83"/>
      <c r="USQ159" s="83"/>
      <c r="USR159" s="83"/>
      <c r="USS159" s="83"/>
      <c r="UST159" s="83"/>
      <c r="USU159" s="83"/>
      <c r="USV159" s="83"/>
      <c r="USW159" s="83"/>
      <c r="USX159" s="83"/>
      <c r="USY159" s="83"/>
      <c r="USZ159" s="83"/>
      <c r="UTA159" s="83"/>
      <c r="UTB159" s="83"/>
      <c r="UTC159" s="83"/>
      <c r="UTD159" s="83"/>
      <c r="UTE159" s="83"/>
      <c r="UTF159" s="83"/>
      <c r="UTG159" s="83"/>
      <c r="UTH159" s="83"/>
      <c r="UTI159" s="83"/>
      <c r="UTJ159" s="83"/>
      <c r="UTK159" s="83"/>
      <c r="UTL159" s="83"/>
      <c r="UTM159" s="83"/>
      <c r="UTN159" s="83"/>
      <c r="UTO159" s="83"/>
      <c r="UTP159" s="83"/>
      <c r="UTQ159" s="83"/>
      <c r="UTR159" s="83"/>
      <c r="UTS159" s="83"/>
      <c r="UTT159" s="83"/>
      <c r="UTU159" s="83"/>
      <c r="UTV159" s="83"/>
      <c r="UTW159" s="83"/>
      <c r="UTX159" s="83"/>
      <c r="UTY159" s="83"/>
      <c r="UTZ159" s="83"/>
      <c r="UUA159" s="83"/>
      <c r="UUB159" s="83"/>
      <c r="UUC159" s="83"/>
      <c r="UUD159" s="83"/>
      <c r="UUE159" s="83"/>
      <c r="UUF159" s="83"/>
      <c r="UUG159" s="83"/>
      <c r="UUH159" s="83"/>
      <c r="UUI159" s="83"/>
      <c r="UUJ159" s="83"/>
      <c r="UUK159" s="83"/>
      <c r="UUL159" s="83"/>
      <c r="UUM159" s="83"/>
      <c r="UUN159" s="83"/>
      <c r="UUO159" s="83"/>
      <c r="UUP159" s="83"/>
      <c r="UUQ159" s="83"/>
      <c r="UUR159" s="83"/>
      <c r="UUS159" s="83"/>
      <c r="UUT159" s="83"/>
      <c r="UUU159" s="83"/>
      <c r="UUV159" s="83"/>
      <c r="UUW159" s="83"/>
      <c r="UUX159" s="83"/>
      <c r="UUY159" s="83"/>
      <c r="UUZ159" s="83"/>
      <c r="UVA159" s="83"/>
      <c r="UVB159" s="83"/>
      <c r="UVC159" s="83"/>
      <c r="UVD159" s="83"/>
      <c r="UVE159" s="83"/>
      <c r="UVF159" s="83"/>
      <c r="UVG159" s="83"/>
      <c r="UVH159" s="83"/>
      <c r="UVI159" s="83"/>
      <c r="UVJ159" s="83"/>
      <c r="UVK159" s="83"/>
      <c r="UVL159" s="83"/>
      <c r="UVM159" s="83"/>
      <c r="UVN159" s="83"/>
      <c r="UVO159" s="83"/>
      <c r="UVP159" s="83"/>
      <c r="UVQ159" s="83"/>
      <c r="UVR159" s="83"/>
      <c r="UVS159" s="83"/>
      <c r="UVT159" s="83"/>
      <c r="UVU159" s="83"/>
      <c r="UVV159" s="83"/>
      <c r="UVW159" s="83"/>
      <c r="UVX159" s="83"/>
      <c r="UVY159" s="83"/>
      <c r="UVZ159" s="83"/>
      <c r="UWA159" s="83"/>
      <c r="UWB159" s="83"/>
      <c r="UWC159" s="83"/>
      <c r="UWD159" s="83"/>
      <c r="UWE159" s="83"/>
      <c r="UWF159" s="83"/>
      <c r="UWG159" s="83"/>
      <c r="UWH159" s="83"/>
      <c r="UWI159" s="83"/>
      <c r="UWJ159" s="83"/>
      <c r="UWK159" s="83"/>
      <c r="UWL159" s="83"/>
      <c r="UWM159" s="83"/>
      <c r="UWN159" s="83"/>
      <c r="UWO159" s="83"/>
      <c r="UWP159" s="83"/>
      <c r="UWQ159" s="83"/>
      <c r="UWR159" s="83"/>
      <c r="UWS159" s="83"/>
      <c r="UWT159" s="83"/>
      <c r="UWU159" s="83"/>
      <c r="UWV159" s="83"/>
      <c r="UWW159" s="83"/>
      <c r="UWX159" s="83"/>
      <c r="UWY159" s="83"/>
      <c r="UWZ159" s="83"/>
      <c r="UXA159" s="83"/>
      <c r="UXB159" s="83"/>
      <c r="UXC159" s="83"/>
      <c r="UXD159" s="83"/>
      <c r="UXE159" s="83"/>
      <c r="UXF159" s="83"/>
      <c r="UXG159" s="83"/>
      <c r="UXH159" s="83"/>
      <c r="UXI159" s="83"/>
      <c r="UXJ159" s="83"/>
      <c r="UXK159" s="83"/>
      <c r="UXL159" s="83"/>
      <c r="UXM159" s="83"/>
      <c r="UXN159" s="83"/>
      <c r="UXO159" s="83"/>
      <c r="UXP159" s="83"/>
      <c r="UXQ159" s="83"/>
      <c r="UXR159" s="83"/>
      <c r="UXS159" s="83"/>
      <c r="UXT159" s="83"/>
      <c r="UXU159" s="83"/>
      <c r="UXV159" s="83"/>
      <c r="UXW159" s="83"/>
      <c r="UXX159" s="83"/>
      <c r="UXY159" s="83"/>
      <c r="UXZ159" s="83"/>
      <c r="UYA159" s="83"/>
      <c r="UYB159" s="83"/>
      <c r="UYC159" s="83"/>
      <c r="UYD159" s="83"/>
      <c r="UYE159" s="83"/>
      <c r="UYF159" s="83"/>
      <c r="UYG159" s="83"/>
      <c r="UYH159" s="83"/>
      <c r="UYI159" s="83"/>
      <c r="UYJ159" s="83"/>
      <c r="UYK159" s="83"/>
      <c r="UYL159" s="83"/>
      <c r="UYM159" s="83"/>
      <c r="UYN159" s="83"/>
      <c r="UYO159" s="83"/>
      <c r="UYP159" s="83"/>
      <c r="UYQ159" s="83"/>
      <c r="UYR159" s="83"/>
      <c r="UYS159" s="83"/>
      <c r="UYT159" s="83"/>
      <c r="UYU159" s="83"/>
      <c r="UYV159" s="83"/>
      <c r="UYW159" s="83"/>
      <c r="UYX159" s="83"/>
      <c r="UYY159" s="83"/>
      <c r="UYZ159" s="83"/>
      <c r="UZA159" s="83"/>
      <c r="UZB159" s="83"/>
      <c r="UZC159" s="83"/>
      <c r="UZD159" s="83"/>
      <c r="UZE159" s="83"/>
      <c r="UZF159" s="83"/>
      <c r="UZG159" s="83"/>
      <c r="UZH159" s="83"/>
      <c r="UZI159" s="83"/>
      <c r="UZJ159" s="83"/>
      <c r="UZK159" s="83"/>
      <c r="UZL159" s="83"/>
      <c r="UZM159" s="83"/>
      <c r="UZN159" s="83"/>
      <c r="UZO159" s="83"/>
      <c r="UZP159" s="83"/>
      <c r="UZQ159" s="83"/>
      <c r="UZR159" s="83"/>
      <c r="UZS159" s="83"/>
      <c r="UZT159" s="83"/>
      <c r="UZU159" s="83"/>
      <c r="UZV159" s="83"/>
      <c r="UZW159" s="83"/>
      <c r="UZX159" s="83"/>
      <c r="UZY159" s="83"/>
      <c r="UZZ159" s="83"/>
      <c r="VAA159" s="83"/>
      <c r="VAB159" s="83"/>
      <c r="VAC159" s="83"/>
      <c r="VAD159" s="83"/>
      <c r="VAE159" s="83"/>
      <c r="VAF159" s="83"/>
      <c r="VAG159" s="83"/>
      <c r="VAH159" s="83"/>
      <c r="VAI159" s="83"/>
      <c r="VAJ159" s="83"/>
      <c r="VAK159" s="83"/>
      <c r="VAL159" s="83"/>
      <c r="VAM159" s="83"/>
      <c r="VAN159" s="83"/>
      <c r="VAO159" s="83"/>
      <c r="VAP159" s="83"/>
      <c r="VAQ159" s="83"/>
      <c r="VAR159" s="83"/>
      <c r="VAS159" s="83"/>
      <c r="VAT159" s="83"/>
      <c r="VAU159" s="83"/>
      <c r="VAV159" s="83"/>
      <c r="VAW159" s="83"/>
      <c r="VAX159" s="83"/>
      <c r="VAY159" s="83"/>
      <c r="VAZ159" s="83"/>
      <c r="VBA159" s="83"/>
      <c r="VBB159" s="83"/>
      <c r="VBC159" s="83"/>
      <c r="VBD159" s="83"/>
      <c r="VBE159" s="83"/>
      <c r="VBF159" s="83"/>
      <c r="VBG159" s="83"/>
      <c r="VBH159" s="83"/>
      <c r="VBI159" s="83"/>
      <c r="VBJ159" s="83"/>
      <c r="VBK159" s="83"/>
      <c r="VBL159" s="83"/>
      <c r="VBM159" s="83"/>
      <c r="VBN159" s="83"/>
      <c r="VBO159" s="83"/>
      <c r="VBP159" s="83"/>
      <c r="VBQ159" s="83"/>
      <c r="VBR159" s="83"/>
      <c r="VBS159" s="83"/>
      <c r="VBT159" s="83"/>
      <c r="VBU159" s="83"/>
      <c r="VBV159" s="83"/>
      <c r="VBW159" s="83"/>
      <c r="VBX159" s="83"/>
      <c r="VBY159" s="83"/>
      <c r="VBZ159" s="83"/>
      <c r="VCA159" s="83"/>
      <c r="VCB159" s="83"/>
      <c r="VCC159" s="83"/>
      <c r="VCD159" s="83"/>
      <c r="VCE159" s="83"/>
      <c r="VCF159" s="83"/>
      <c r="VCG159" s="83"/>
      <c r="VCH159" s="83"/>
      <c r="VCI159" s="83"/>
      <c r="VCJ159" s="83"/>
      <c r="VCK159" s="83"/>
      <c r="VCL159" s="83"/>
      <c r="VCM159" s="83"/>
      <c r="VCN159" s="83"/>
      <c r="VCO159" s="83"/>
      <c r="VCP159" s="83"/>
      <c r="VCQ159" s="83"/>
      <c r="VCR159" s="83"/>
      <c r="VCS159" s="83"/>
      <c r="VCT159" s="83"/>
      <c r="VCU159" s="83"/>
      <c r="VCV159" s="83"/>
      <c r="VCW159" s="83"/>
      <c r="VCX159" s="83"/>
      <c r="VCY159" s="83"/>
      <c r="VCZ159" s="83"/>
      <c r="VDA159" s="83"/>
      <c r="VDB159" s="83"/>
      <c r="VDC159" s="83"/>
      <c r="VDD159" s="83"/>
      <c r="VDE159" s="83"/>
      <c r="VDF159" s="83"/>
      <c r="VDG159" s="83"/>
      <c r="VDH159" s="83"/>
      <c r="VDI159" s="83"/>
      <c r="VDJ159" s="83"/>
      <c r="VDK159" s="83"/>
      <c r="VDL159" s="83"/>
      <c r="VDM159" s="83"/>
      <c r="VDN159" s="83"/>
      <c r="VDO159" s="83"/>
      <c r="VDP159" s="83"/>
      <c r="VDQ159" s="83"/>
      <c r="VDR159" s="83"/>
      <c r="VDS159" s="83"/>
      <c r="VDT159" s="83"/>
      <c r="VDU159" s="83"/>
      <c r="VDV159" s="83"/>
      <c r="VDW159" s="83"/>
      <c r="VDX159" s="83"/>
      <c r="VDY159" s="83"/>
      <c r="VDZ159" s="83"/>
      <c r="VEA159" s="83"/>
      <c r="VEB159" s="83"/>
      <c r="VEC159" s="83"/>
      <c r="VED159" s="83"/>
      <c r="VEE159" s="83"/>
      <c r="VEF159" s="83"/>
      <c r="VEG159" s="83"/>
      <c r="VEH159" s="83"/>
      <c r="VEI159" s="83"/>
      <c r="VEJ159" s="83"/>
      <c r="VEK159" s="83"/>
      <c r="VEL159" s="83"/>
      <c r="VEM159" s="83"/>
      <c r="VEN159" s="83"/>
      <c r="VEO159" s="83"/>
      <c r="VEP159" s="83"/>
      <c r="VEQ159" s="83"/>
      <c r="VER159" s="83"/>
      <c r="VES159" s="83"/>
      <c r="VET159" s="83"/>
      <c r="VEU159" s="83"/>
      <c r="VEV159" s="83"/>
      <c r="VEW159" s="83"/>
      <c r="VEX159" s="83"/>
      <c r="VEY159" s="83"/>
      <c r="VEZ159" s="83"/>
      <c r="VFA159" s="83"/>
      <c r="VFB159" s="83"/>
      <c r="VFC159" s="83"/>
      <c r="VFD159" s="83"/>
      <c r="VFE159" s="83"/>
      <c r="VFF159" s="83"/>
      <c r="VFG159" s="83"/>
      <c r="VFH159" s="83"/>
      <c r="VFI159" s="83"/>
      <c r="VFJ159" s="83"/>
      <c r="VFK159" s="83"/>
      <c r="VFL159" s="83"/>
      <c r="VFM159" s="83"/>
      <c r="VFN159" s="83"/>
      <c r="VFO159" s="83"/>
      <c r="VFP159" s="83"/>
      <c r="VFQ159" s="83"/>
      <c r="VFR159" s="83"/>
      <c r="VFS159" s="83"/>
      <c r="VFT159" s="83"/>
      <c r="VFU159" s="83"/>
      <c r="VFV159" s="83"/>
      <c r="VFW159" s="83"/>
      <c r="VFX159" s="83"/>
      <c r="VFY159" s="83"/>
      <c r="VFZ159" s="83"/>
      <c r="VGA159" s="83"/>
      <c r="VGB159" s="83"/>
      <c r="VGC159" s="83"/>
      <c r="VGD159" s="83"/>
      <c r="VGE159" s="83"/>
      <c r="VGF159" s="83"/>
      <c r="VGG159" s="83"/>
      <c r="VGH159" s="83"/>
      <c r="VGI159" s="83"/>
      <c r="VGJ159" s="83"/>
      <c r="VGK159" s="83"/>
      <c r="VGL159" s="83"/>
      <c r="VGM159" s="83"/>
      <c r="VGN159" s="83"/>
      <c r="VGO159" s="83"/>
      <c r="VGP159" s="83"/>
      <c r="VGQ159" s="83"/>
      <c r="VGR159" s="83"/>
      <c r="VGS159" s="83"/>
      <c r="VGT159" s="83"/>
      <c r="VGU159" s="83"/>
      <c r="VGV159" s="83"/>
      <c r="VGW159" s="83"/>
      <c r="VGX159" s="83"/>
      <c r="VGY159" s="83"/>
      <c r="VGZ159" s="83"/>
      <c r="VHA159" s="83"/>
      <c r="VHB159" s="83"/>
      <c r="VHC159" s="83"/>
      <c r="VHD159" s="83"/>
      <c r="VHE159" s="83"/>
      <c r="VHF159" s="83"/>
      <c r="VHG159" s="83"/>
      <c r="VHH159" s="83"/>
      <c r="VHI159" s="83"/>
      <c r="VHJ159" s="83"/>
      <c r="VHK159" s="83"/>
      <c r="VHL159" s="83"/>
      <c r="VHM159" s="83"/>
      <c r="VHN159" s="83"/>
      <c r="VHO159" s="83"/>
      <c r="VHP159" s="83"/>
      <c r="VHQ159" s="83"/>
      <c r="VHR159" s="83"/>
      <c r="VHS159" s="83"/>
      <c r="VHT159" s="83"/>
      <c r="VHU159" s="83"/>
      <c r="VHV159" s="83"/>
      <c r="VHW159" s="83"/>
      <c r="VHX159" s="83"/>
      <c r="VHY159" s="83"/>
      <c r="VHZ159" s="83"/>
      <c r="VIA159" s="83"/>
      <c r="VIB159" s="83"/>
      <c r="VIC159" s="83"/>
      <c r="VID159" s="83"/>
      <c r="VIE159" s="83"/>
      <c r="VIF159" s="83"/>
      <c r="VIG159" s="83"/>
      <c r="VIH159" s="83"/>
      <c r="VII159" s="83"/>
      <c r="VIJ159" s="83"/>
      <c r="VIK159" s="83"/>
      <c r="VIL159" s="83"/>
      <c r="VIM159" s="83"/>
      <c r="VIN159" s="83"/>
      <c r="VIO159" s="83"/>
      <c r="VIP159" s="83"/>
      <c r="VIQ159" s="83"/>
      <c r="VIR159" s="83"/>
      <c r="VIS159" s="83"/>
      <c r="VIT159" s="83"/>
      <c r="VIU159" s="83"/>
      <c r="VIV159" s="83"/>
      <c r="VIW159" s="83"/>
      <c r="VIX159" s="83"/>
      <c r="VIY159" s="83"/>
      <c r="VIZ159" s="83"/>
      <c r="VJA159" s="83"/>
      <c r="VJB159" s="83"/>
      <c r="VJC159" s="83"/>
      <c r="VJD159" s="83"/>
      <c r="VJE159" s="83"/>
      <c r="VJF159" s="83"/>
      <c r="VJG159" s="83"/>
      <c r="VJH159" s="83"/>
      <c r="VJI159" s="83"/>
      <c r="VJJ159" s="83"/>
      <c r="VJK159" s="83"/>
      <c r="VJL159" s="83"/>
      <c r="VJM159" s="83"/>
      <c r="VJN159" s="83"/>
      <c r="VJO159" s="83"/>
      <c r="VJP159" s="83"/>
      <c r="VJQ159" s="83"/>
      <c r="VJR159" s="83"/>
      <c r="VJS159" s="83"/>
      <c r="VJT159" s="83"/>
      <c r="VJU159" s="83"/>
      <c r="VJV159" s="83"/>
      <c r="VJW159" s="83"/>
      <c r="VJX159" s="83"/>
      <c r="VJY159" s="83"/>
      <c r="VJZ159" s="83"/>
      <c r="VKA159" s="83"/>
      <c r="VKB159" s="83"/>
      <c r="VKC159" s="83"/>
      <c r="VKD159" s="83"/>
      <c r="VKE159" s="83"/>
      <c r="VKF159" s="83"/>
      <c r="VKG159" s="83"/>
      <c r="VKH159" s="83"/>
      <c r="VKI159" s="83"/>
      <c r="VKJ159" s="83"/>
      <c r="VKK159" s="83"/>
      <c r="VKL159" s="83"/>
      <c r="VKM159" s="83"/>
      <c r="VKN159" s="83"/>
      <c r="VKO159" s="83"/>
      <c r="VKP159" s="83"/>
      <c r="VKQ159" s="83"/>
      <c r="VKR159" s="83"/>
      <c r="VKS159" s="83"/>
      <c r="VKT159" s="83"/>
      <c r="VKU159" s="83"/>
      <c r="VKV159" s="83"/>
      <c r="VKW159" s="83"/>
      <c r="VKX159" s="83"/>
      <c r="VKY159" s="83"/>
      <c r="VKZ159" s="83"/>
      <c r="VLA159" s="83"/>
      <c r="VLB159" s="83"/>
      <c r="VLC159" s="83"/>
      <c r="VLD159" s="83"/>
      <c r="VLE159" s="83"/>
      <c r="VLF159" s="83"/>
      <c r="VLG159" s="83"/>
      <c r="VLH159" s="83"/>
      <c r="VLI159" s="83"/>
      <c r="VLJ159" s="83"/>
      <c r="VLK159" s="83"/>
      <c r="VLL159" s="83"/>
      <c r="VLM159" s="83"/>
      <c r="VLN159" s="83"/>
      <c r="VLO159" s="83"/>
      <c r="VLP159" s="83"/>
      <c r="VLQ159" s="83"/>
      <c r="VLR159" s="83"/>
      <c r="VLS159" s="83"/>
      <c r="VLT159" s="83"/>
      <c r="VLU159" s="83"/>
      <c r="VLV159" s="83"/>
      <c r="VLW159" s="83"/>
      <c r="VLX159" s="83"/>
      <c r="VLY159" s="83"/>
      <c r="VLZ159" s="83"/>
      <c r="VMA159" s="83"/>
      <c r="VMB159" s="83"/>
      <c r="VMC159" s="83"/>
      <c r="VMD159" s="83"/>
      <c r="VME159" s="83"/>
      <c r="VMF159" s="83"/>
      <c r="VMG159" s="83"/>
      <c r="VMH159" s="83"/>
      <c r="VMI159" s="83"/>
      <c r="VMJ159" s="83"/>
      <c r="VMK159" s="83"/>
      <c r="VML159" s="83"/>
      <c r="VMM159" s="83"/>
      <c r="VMN159" s="83"/>
      <c r="VMO159" s="83"/>
      <c r="VMP159" s="83"/>
      <c r="VMQ159" s="83"/>
      <c r="VMR159" s="83"/>
      <c r="VMS159" s="83"/>
      <c r="VMT159" s="83"/>
      <c r="VMU159" s="83"/>
      <c r="VMV159" s="83"/>
      <c r="VMW159" s="83"/>
      <c r="VMX159" s="83"/>
      <c r="VMY159" s="83"/>
      <c r="VMZ159" s="83"/>
      <c r="VNA159" s="83"/>
      <c r="VNB159" s="83"/>
      <c r="VNC159" s="83"/>
      <c r="VND159" s="83"/>
      <c r="VNE159" s="83"/>
      <c r="VNF159" s="83"/>
      <c r="VNG159" s="83"/>
      <c r="VNH159" s="83"/>
      <c r="VNI159" s="83"/>
      <c r="VNJ159" s="83"/>
      <c r="VNK159" s="83"/>
      <c r="VNL159" s="83"/>
      <c r="VNM159" s="83"/>
      <c r="VNN159" s="83"/>
      <c r="VNO159" s="83"/>
      <c r="VNP159" s="83"/>
      <c r="VNQ159" s="83"/>
      <c r="VNR159" s="83"/>
      <c r="VNS159" s="83"/>
      <c r="VNT159" s="83"/>
      <c r="VNU159" s="83"/>
      <c r="VNV159" s="83"/>
      <c r="VNW159" s="83"/>
      <c r="VNX159" s="83"/>
      <c r="VNY159" s="83"/>
      <c r="VNZ159" s="83"/>
      <c r="VOA159" s="83"/>
      <c r="VOB159" s="83"/>
      <c r="VOC159" s="83"/>
      <c r="VOD159" s="83"/>
      <c r="VOE159" s="83"/>
      <c r="VOF159" s="83"/>
      <c r="VOG159" s="83"/>
      <c r="VOH159" s="83"/>
      <c r="VOI159" s="83"/>
      <c r="VOJ159" s="83"/>
      <c r="VOK159" s="83"/>
      <c r="VOL159" s="83"/>
      <c r="VOM159" s="83"/>
      <c r="VON159" s="83"/>
      <c r="VOO159" s="83"/>
      <c r="VOP159" s="83"/>
      <c r="VOQ159" s="83"/>
      <c r="VOR159" s="83"/>
      <c r="VOS159" s="83"/>
      <c r="VOT159" s="83"/>
      <c r="VOU159" s="83"/>
      <c r="VOV159" s="83"/>
      <c r="VOW159" s="83"/>
      <c r="VOX159" s="83"/>
      <c r="VOY159" s="83"/>
      <c r="VOZ159" s="83"/>
      <c r="VPA159" s="83"/>
      <c r="VPB159" s="83"/>
      <c r="VPC159" s="83"/>
      <c r="VPD159" s="83"/>
      <c r="VPE159" s="83"/>
      <c r="VPF159" s="83"/>
      <c r="VPG159" s="83"/>
      <c r="VPH159" s="83"/>
      <c r="VPI159" s="83"/>
      <c r="VPJ159" s="83"/>
      <c r="VPK159" s="83"/>
      <c r="VPL159" s="83"/>
      <c r="VPM159" s="83"/>
      <c r="VPN159" s="83"/>
      <c r="VPO159" s="83"/>
      <c r="VPP159" s="83"/>
      <c r="VPQ159" s="83"/>
      <c r="VPR159" s="83"/>
      <c r="VPS159" s="83"/>
      <c r="VPT159" s="83"/>
      <c r="VPU159" s="83"/>
      <c r="VPV159" s="83"/>
      <c r="VPW159" s="83"/>
      <c r="VPX159" s="83"/>
      <c r="VPY159" s="83"/>
      <c r="VPZ159" s="83"/>
      <c r="VQA159" s="83"/>
      <c r="VQB159" s="83"/>
      <c r="VQC159" s="83"/>
      <c r="VQD159" s="83"/>
      <c r="VQE159" s="83"/>
      <c r="VQF159" s="83"/>
      <c r="VQG159" s="83"/>
      <c r="VQH159" s="83"/>
      <c r="VQI159" s="83"/>
      <c r="VQJ159" s="83"/>
      <c r="VQK159" s="83"/>
      <c r="VQL159" s="83"/>
      <c r="VQM159" s="83"/>
      <c r="VQN159" s="83"/>
      <c r="VQO159" s="83"/>
      <c r="VQP159" s="83"/>
      <c r="VQQ159" s="83"/>
      <c r="VQR159" s="83"/>
      <c r="VQS159" s="83"/>
      <c r="VQT159" s="83"/>
      <c r="VQU159" s="83"/>
      <c r="VQV159" s="83"/>
      <c r="VQW159" s="83"/>
      <c r="VQX159" s="83"/>
      <c r="VQY159" s="83"/>
      <c r="VQZ159" s="83"/>
      <c r="VRA159" s="83"/>
      <c r="VRB159" s="83"/>
      <c r="VRC159" s="83"/>
      <c r="VRD159" s="83"/>
      <c r="VRE159" s="83"/>
      <c r="VRF159" s="83"/>
      <c r="VRG159" s="83"/>
      <c r="VRH159" s="83"/>
      <c r="VRI159" s="83"/>
      <c r="VRJ159" s="83"/>
      <c r="VRK159" s="83"/>
      <c r="VRL159" s="83"/>
      <c r="VRM159" s="83"/>
      <c r="VRN159" s="83"/>
      <c r="VRO159" s="83"/>
      <c r="VRP159" s="83"/>
      <c r="VRQ159" s="83"/>
      <c r="VRR159" s="83"/>
      <c r="VRS159" s="83"/>
      <c r="VRT159" s="83"/>
      <c r="VRU159" s="83"/>
      <c r="VRV159" s="83"/>
      <c r="VRW159" s="83"/>
      <c r="VRX159" s="83"/>
      <c r="VRY159" s="83"/>
      <c r="VRZ159" s="83"/>
      <c r="VSA159" s="83"/>
      <c r="VSB159" s="83"/>
      <c r="VSC159" s="83"/>
      <c r="VSD159" s="83"/>
      <c r="VSE159" s="83"/>
      <c r="VSF159" s="83"/>
      <c r="VSG159" s="83"/>
      <c r="VSH159" s="83"/>
      <c r="VSI159" s="83"/>
      <c r="VSJ159" s="83"/>
      <c r="VSK159" s="83"/>
      <c r="VSL159" s="83"/>
      <c r="VSM159" s="83"/>
      <c r="VSN159" s="83"/>
      <c r="VSO159" s="83"/>
      <c r="VSP159" s="83"/>
      <c r="VSQ159" s="83"/>
      <c r="VSR159" s="83"/>
      <c r="VSS159" s="83"/>
      <c r="VST159" s="83"/>
      <c r="VSU159" s="83"/>
      <c r="VSV159" s="83"/>
      <c r="VSW159" s="83"/>
      <c r="VSX159" s="83"/>
      <c r="VSY159" s="83"/>
      <c r="VSZ159" s="83"/>
      <c r="VTA159" s="83"/>
      <c r="VTB159" s="83"/>
      <c r="VTC159" s="83"/>
      <c r="VTD159" s="83"/>
      <c r="VTE159" s="83"/>
      <c r="VTF159" s="83"/>
      <c r="VTG159" s="83"/>
      <c r="VTH159" s="83"/>
      <c r="VTI159" s="83"/>
      <c r="VTJ159" s="83"/>
      <c r="VTK159" s="83"/>
      <c r="VTL159" s="83"/>
      <c r="VTM159" s="83"/>
      <c r="VTN159" s="83"/>
      <c r="VTO159" s="83"/>
      <c r="VTP159" s="83"/>
      <c r="VTQ159" s="83"/>
      <c r="VTR159" s="83"/>
      <c r="VTS159" s="83"/>
      <c r="VTT159" s="83"/>
      <c r="VTU159" s="83"/>
      <c r="VTV159" s="83"/>
      <c r="VTW159" s="83"/>
      <c r="VTX159" s="83"/>
      <c r="VTY159" s="83"/>
      <c r="VTZ159" s="83"/>
      <c r="VUA159" s="83"/>
      <c r="VUB159" s="83"/>
      <c r="VUC159" s="83"/>
      <c r="VUD159" s="83"/>
      <c r="VUE159" s="83"/>
      <c r="VUF159" s="83"/>
      <c r="VUG159" s="83"/>
      <c r="VUH159" s="83"/>
      <c r="VUI159" s="83"/>
      <c r="VUJ159" s="83"/>
      <c r="VUK159" s="83"/>
      <c r="VUL159" s="83"/>
      <c r="VUM159" s="83"/>
      <c r="VUN159" s="83"/>
      <c r="VUO159" s="83"/>
      <c r="VUP159" s="83"/>
      <c r="VUQ159" s="83"/>
      <c r="VUR159" s="83"/>
      <c r="VUS159" s="83"/>
      <c r="VUT159" s="83"/>
      <c r="VUU159" s="83"/>
      <c r="VUV159" s="83"/>
      <c r="VUW159" s="83"/>
      <c r="VUX159" s="83"/>
      <c r="VUY159" s="83"/>
      <c r="VUZ159" s="83"/>
      <c r="VVA159" s="83"/>
      <c r="VVB159" s="83"/>
      <c r="VVC159" s="83"/>
      <c r="VVD159" s="83"/>
      <c r="VVE159" s="83"/>
      <c r="VVF159" s="83"/>
      <c r="VVG159" s="83"/>
      <c r="VVH159" s="83"/>
      <c r="VVI159" s="83"/>
      <c r="VVJ159" s="83"/>
      <c r="VVK159" s="83"/>
      <c r="VVL159" s="83"/>
      <c r="VVM159" s="83"/>
      <c r="VVN159" s="83"/>
      <c r="VVO159" s="83"/>
      <c r="VVP159" s="83"/>
      <c r="VVQ159" s="83"/>
      <c r="VVR159" s="83"/>
      <c r="VVS159" s="83"/>
      <c r="VVT159" s="83"/>
      <c r="VVU159" s="83"/>
      <c r="VVV159" s="83"/>
      <c r="VVW159" s="83"/>
      <c r="VVX159" s="83"/>
      <c r="VVY159" s="83"/>
      <c r="VVZ159" s="83"/>
      <c r="VWA159" s="83"/>
      <c r="VWB159" s="83"/>
      <c r="VWC159" s="83"/>
      <c r="VWD159" s="83"/>
      <c r="VWE159" s="83"/>
      <c r="VWF159" s="83"/>
      <c r="VWG159" s="83"/>
      <c r="VWH159" s="83"/>
      <c r="VWI159" s="83"/>
      <c r="VWJ159" s="83"/>
      <c r="VWK159" s="83"/>
      <c r="VWL159" s="83"/>
      <c r="VWM159" s="83"/>
      <c r="VWN159" s="83"/>
      <c r="VWO159" s="83"/>
      <c r="VWP159" s="83"/>
      <c r="VWQ159" s="83"/>
      <c r="VWR159" s="83"/>
      <c r="VWS159" s="83"/>
      <c r="VWT159" s="83"/>
      <c r="VWU159" s="83"/>
      <c r="VWV159" s="83"/>
      <c r="VWW159" s="83"/>
      <c r="VWX159" s="83"/>
      <c r="VWY159" s="83"/>
      <c r="VWZ159" s="83"/>
      <c r="VXA159" s="83"/>
      <c r="VXB159" s="83"/>
      <c r="VXC159" s="83"/>
      <c r="VXD159" s="83"/>
      <c r="VXE159" s="83"/>
      <c r="VXF159" s="83"/>
      <c r="VXG159" s="83"/>
      <c r="VXH159" s="83"/>
      <c r="VXI159" s="83"/>
      <c r="VXJ159" s="83"/>
      <c r="VXK159" s="83"/>
      <c r="VXL159" s="83"/>
      <c r="VXM159" s="83"/>
      <c r="VXN159" s="83"/>
      <c r="VXO159" s="83"/>
      <c r="VXP159" s="83"/>
      <c r="VXQ159" s="83"/>
      <c r="VXR159" s="83"/>
      <c r="VXS159" s="83"/>
      <c r="VXT159" s="83"/>
      <c r="VXU159" s="83"/>
      <c r="VXV159" s="83"/>
      <c r="VXW159" s="83"/>
      <c r="VXX159" s="83"/>
      <c r="VXY159" s="83"/>
      <c r="VXZ159" s="83"/>
      <c r="VYA159" s="83"/>
      <c r="VYB159" s="83"/>
      <c r="VYC159" s="83"/>
      <c r="VYD159" s="83"/>
      <c r="VYE159" s="83"/>
      <c r="VYF159" s="83"/>
      <c r="VYG159" s="83"/>
      <c r="VYH159" s="83"/>
      <c r="VYI159" s="83"/>
      <c r="VYJ159" s="83"/>
      <c r="VYK159" s="83"/>
      <c r="VYL159" s="83"/>
      <c r="VYM159" s="83"/>
      <c r="VYN159" s="83"/>
      <c r="VYO159" s="83"/>
      <c r="VYP159" s="83"/>
      <c r="VYQ159" s="83"/>
      <c r="VYR159" s="83"/>
      <c r="VYS159" s="83"/>
      <c r="VYT159" s="83"/>
      <c r="VYU159" s="83"/>
      <c r="VYV159" s="83"/>
      <c r="VYW159" s="83"/>
      <c r="VYX159" s="83"/>
      <c r="VYY159" s="83"/>
      <c r="VYZ159" s="83"/>
      <c r="VZA159" s="83"/>
      <c r="VZB159" s="83"/>
      <c r="VZC159" s="83"/>
      <c r="VZD159" s="83"/>
      <c r="VZE159" s="83"/>
      <c r="VZF159" s="83"/>
      <c r="VZG159" s="83"/>
      <c r="VZH159" s="83"/>
      <c r="VZI159" s="83"/>
      <c r="VZJ159" s="83"/>
      <c r="VZK159" s="83"/>
      <c r="VZL159" s="83"/>
      <c r="VZM159" s="83"/>
      <c r="VZN159" s="83"/>
      <c r="VZO159" s="83"/>
      <c r="VZP159" s="83"/>
      <c r="VZQ159" s="83"/>
      <c r="VZR159" s="83"/>
      <c r="VZS159" s="83"/>
      <c r="VZT159" s="83"/>
      <c r="VZU159" s="83"/>
      <c r="VZV159" s="83"/>
      <c r="VZW159" s="83"/>
      <c r="VZX159" s="83"/>
      <c r="VZY159" s="83"/>
      <c r="VZZ159" s="83"/>
      <c r="WAA159" s="83"/>
      <c r="WAB159" s="83"/>
      <c r="WAC159" s="83"/>
      <c r="WAD159" s="83"/>
      <c r="WAE159" s="83"/>
      <c r="WAF159" s="83"/>
      <c r="WAG159" s="83"/>
      <c r="WAH159" s="83"/>
      <c r="WAI159" s="83"/>
      <c r="WAJ159" s="83"/>
      <c r="WAK159" s="83"/>
      <c r="WAL159" s="83"/>
      <c r="WAM159" s="83"/>
      <c r="WAN159" s="83"/>
      <c r="WAO159" s="83"/>
      <c r="WAP159" s="83"/>
      <c r="WAQ159" s="83"/>
      <c r="WAR159" s="83"/>
      <c r="WAS159" s="83"/>
      <c r="WAT159" s="83"/>
      <c r="WAU159" s="83"/>
      <c r="WAV159" s="83"/>
      <c r="WAW159" s="83"/>
      <c r="WAX159" s="83"/>
      <c r="WAY159" s="83"/>
      <c r="WAZ159" s="83"/>
      <c r="WBA159" s="83"/>
      <c r="WBB159" s="83"/>
      <c r="WBC159" s="83"/>
      <c r="WBD159" s="83"/>
      <c r="WBE159" s="83"/>
      <c r="WBF159" s="83"/>
      <c r="WBG159" s="83"/>
      <c r="WBH159" s="83"/>
      <c r="WBI159" s="83"/>
      <c r="WBJ159" s="83"/>
      <c r="WBK159" s="83"/>
      <c r="WBL159" s="83"/>
      <c r="WBM159" s="83"/>
      <c r="WBN159" s="83"/>
      <c r="WBO159" s="83"/>
      <c r="WBP159" s="83"/>
      <c r="WBQ159" s="83"/>
      <c r="WBR159" s="83"/>
      <c r="WBS159" s="83"/>
      <c r="WBT159" s="83"/>
      <c r="WBU159" s="83"/>
      <c r="WBV159" s="83"/>
      <c r="WBW159" s="83"/>
      <c r="WBX159" s="83"/>
      <c r="WBY159" s="83"/>
      <c r="WBZ159" s="83"/>
      <c r="WCA159" s="83"/>
      <c r="WCB159" s="83"/>
      <c r="WCC159" s="83"/>
      <c r="WCD159" s="83"/>
      <c r="WCE159" s="83"/>
      <c r="WCF159" s="83"/>
      <c r="WCG159" s="83"/>
      <c r="WCH159" s="83"/>
      <c r="WCI159" s="83"/>
      <c r="WCJ159" s="83"/>
      <c r="WCK159" s="83"/>
      <c r="WCL159" s="83"/>
      <c r="WCM159" s="83"/>
      <c r="WCN159" s="83"/>
      <c r="WCO159" s="83"/>
      <c r="WCP159" s="83"/>
      <c r="WCQ159" s="83"/>
      <c r="WCR159" s="83"/>
      <c r="WCS159" s="83"/>
      <c r="WCT159" s="83"/>
      <c r="WCU159" s="83"/>
      <c r="WCV159" s="83"/>
      <c r="WCW159" s="83"/>
      <c r="WCX159" s="83"/>
      <c r="WCY159" s="83"/>
      <c r="WCZ159" s="83"/>
      <c r="WDA159" s="83"/>
      <c r="WDB159" s="83"/>
      <c r="WDC159" s="83"/>
      <c r="WDD159" s="83"/>
      <c r="WDE159" s="83"/>
      <c r="WDF159" s="83"/>
      <c r="WDG159" s="83"/>
      <c r="WDH159" s="83"/>
      <c r="WDI159" s="83"/>
      <c r="WDJ159" s="83"/>
      <c r="WDK159" s="83"/>
      <c r="WDL159" s="83"/>
      <c r="WDM159" s="83"/>
      <c r="WDN159" s="83"/>
      <c r="WDO159" s="83"/>
      <c r="WDP159" s="83"/>
      <c r="WDQ159" s="83"/>
      <c r="WDR159" s="83"/>
      <c r="WDS159" s="83"/>
      <c r="WDT159" s="83"/>
      <c r="WDU159" s="83"/>
      <c r="WDV159" s="83"/>
      <c r="WDW159" s="83"/>
      <c r="WDX159" s="83"/>
      <c r="WDY159" s="83"/>
      <c r="WDZ159" s="83"/>
      <c r="WEA159" s="83"/>
      <c r="WEB159" s="83"/>
      <c r="WEC159" s="83"/>
      <c r="WED159" s="83"/>
      <c r="WEE159" s="83"/>
      <c r="WEF159" s="83"/>
      <c r="WEG159" s="83"/>
      <c r="WEH159" s="83"/>
      <c r="WEI159" s="83"/>
      <c r="WEJ159" s="83"/>
      <c r="WEK159" s="83"/>
      <c r="WEL159" s="83"/>
      <c r="WEM159" s="83"/>
      <c r="WEN159" s="83"/>
      <c r="WEO159" s="83"/>
      <c r="WEP159" s="83"/>
      <c r="WEQ159" s="83"/>
      <c r="WER159" s="83"/>
      <c r="WES159" s="83"/>
      <c r="WET159" s="83"/>
      <c r="WEU159" s="83"/>
      <c r="WEV159" s="83"/>
      <c r="WEW159" s="83"/>
      <c r="WEX159" s="83"/>
      <c r="WEY159" s="83"/>
      <c r="WEZ159" s="83"/>
      <c r="WFA159" s="83"/>
      <c r="WFB159" s="83"/>
      <c r="WFC159" s="83"/>
      <c r="WFD159" s="83"/>
      <c r="WFE159" s="83"/>
      <c r="WFF159" s="83"/>
      <c r="WFG159" s="83"/>
      <c r="WFH159" s="83"/>
      <c r="WFI159" s="83"/>
      <c r="WFJ159" s="83"/>
      <c r="WFK159" s="83"/>
      <c r="WFL159" s="83"/>
      <c r="WFM159" s="83"/>
      <c r="WFN159" s="83"/>
      <c r="WFO159" s="83"/>
      <c r="WFP159" s="83"/>
      <c r="WFQ159" s="83"/>
      <c r="WFR159" s="83"/>
      <c r="WFS159" s="83"/>
      <c r="WFT159" s="83"/>
      <c r="WFU159" s="83"/>
      <c r="WFV159" s="83"/>
      <c r="WFW159" s="83"/>
      <c r="WFX159" s="83"/>
      <c r="WFY159" s="83"/>
      <c r="WFZ159" s="83"/>
      <c r="WGA159" s="83"/>
      <c r="WGB159" s="83"/>
      <c r="WGC159" s="83"/>
      <c r="WGD159" s="83"/>
      <c r="WGE159" s="83"/>
      <c r="WGF159" s="83"/>
      <c r="WGG159" s="83"/>
      <c r="WGH159" s="83"/>
      <c r="WGI159" s="83"/>
      <c r="WGJ159" s="83"/>
      <c r="WGK159" s="83"/>
      <c r="WGL159" s="83"/>
      <c r="WGM159" s="83"/>
      <c r="WGN159" s="83"/>
      <c r="WGO159" s="83"/>
      <c r="WGP159" s="83"/>
      <c r="WGQ159" s="83"/>
      <c r="WGR159" s="83"/>
      <c r="WGS159" s="83"/>
      <c r="WGT159" s="83"/>
      <c r="WGU159" s="83"/>
      <c r="WGV159" s="83"/>
      <c r="WGW159" s="83"/>
      <c r="WGX159" s="83"/>
      <c r="WGY159" s="83"/>
      <c r="WGZ159" s="83"/>
      <c r="WHA159" s="83"/>
      <c r="WHB159" s="83"/>
      <c r="WHC159" s="83"/>
      <c r="WHD159" s="83"/>
      <c r="WHE159" s="83"/>
      <c r="WHF159" s="83"/>
      <c r="WHG159" s="83"/>
      <c r="WHH159" s="83"/>
      <c r="WHI159" s="83"/>
      <c r="WHJ159" s="83"/>
      <c r="WHK159" s="83"/>
      <c r="WHL159" s="83"/>
      <c r="WHM159" s="83"/>
      <c r="WHN159" s="83"/>
      <c r="WHO159" s="83"/>
      <c r="WHP159" s="83"/>
      <c r="WHQ159" s="83"/>
      <c r="WHR159" s="83"/>
      <c r="WHS159" s="83"/>
      <c r="WHT159" s="83"/>
      <c r="WHU159" s="83"/>
      <c r="WHV159" s="83"/>
      <c r="WHW159" s="83"/>
      <c r="WHX159" s="83"/>
      <c r="WHY159" s="83"/>
      <c r="WHZ159" s="83"/>
      <c r="WIA159" s="83"/>
      <c r="WIB159" s="83"/>
      <c r="WIC159" s="83"/>
      <c r="WID159" s="83"/>
      <c r="WIE159" s="83"/>
      <c r="WIF159" s="83"/>
      <c r="WIG159" s="83"/>
      <c r="WIH159" s="83"/>
      <c r="WII159" s="83"/>
      <c r="WIJ159" s="83"/>
      <c r="WIK159" s="83"/>
      <c r="WIL159" s="83"/>
      <c r="WIM159" s="83"/>
      <c r="WIN159" s="83"/>
      <c r="WIO159" s="83"/>
      <c r="WIP159" s="83"/>
      <c r="WIQ159" s="83"/>
      <c r="WIR159" s="83"/>
      <c r="WIS159" s="83"/>
      <c r="WIT159" s="83"/>
      <c r="WIU159" s="83"/>
      <c r="WIV159" s="83"/>
      <c r="WIW159" s="83"/>
      <c r="WIX159" s="83"/>
      <c r="WIY159" s="83"/>
      <c r="WIZ159" s="83"/>
      <c r="WJA159" s="83"/>
      <c r="WJB159" s="83"/>
      <c r="WJC159" s="83"/>
      <c r="WJD159" s="83"/>
      <c r="WJE159" s="83"/>
      <c r="WJF159" s="83"/>
      <c r="WJG159" s="83"/>
      <c r="WJH159" s="83"/>
      <c r="WJI159" s="83"/>
      <c r="WJJ159" s="83"/>
      <c r="WJK159" s="83"/>
      <c r="WJL159" s="83"/>
      <c r="WJM159" s="83"/>
      <c r="WJN159" s="83"/>
      <c r="WJO159" s="83"/>
      <c r="WJP159" s="83"/>
      <c r="WJQ159" s="83"/>
      <c r="WJR159" s="83"/>
      <c r="WJS159" s="83"/>
      <c r="WJT159" s="83"/>
      <c r="WJU159" s="83"/>
      <c r="WJV159" s="83"/>
      <c r="WJW159" s="83"/>
      <c r="WJX159" s="83"/>
      <c r="WJY159" s="83"/>
      <c r="WJZ159" s="83"/>
      <c r="WKA159" s="83"/>
      <c r="WKB159" s="83"/>
      <c r="WKC159" s="83"/>
      <c r="WKD159" s="83"/>
      <c r="WKE159" s="83"/>
      <c r="WKF159" s="83"/>
      <c r="WKG159" s="83"/>
      <c r="WKH159" s="83"/>
      <c r="WKI159" s="83"/>
      <c r="WKJ159" s="83"/>
      <c r="WKK159" s="83"/>
      <c r="WKL159" s="83"/>
      <c r="WKM159" s="83"/>
      <c r="WKN159" s="83"/>
      <c r="WKO159" s="83"/>
      <c r="WKP159" s="83"/>
      <c r="WKQ159" s="83"/>
      <c r="WKR159" s="83"/>
      <c r="WKS159" s="83"/>
      <c r="WKT159" s="83"/>
      <c r="WKU159" s="83"/>
      <c r="WKV159" s="83"/>
      <c r="WKW159" s="83"/>
      <c r="WKX159" s="83"/>
      <c r="WKY159" s="83"/>
      <c r="WKZ159" s="83"/>
      <c r="WLA159" s="83"/>
      <c r="WLB159" s="83"/>
      <c r="WLC159" s="83"/>
      <c r="WLD159" s="83"/>
      <c r="WLE159" s="83"/>
      <c r="WLF159" s="83"/>
      <c r="WLG159" s="83"/>
      <c r="WLH159" s="83"/>
      <c r="WLI159" s="83"/>
      <c r="WLJ159" s="83"/>
      <c r="WLK159" s="83"/>
      <c r="WLL159" s="83"/>
      <c r="WLM159" s="83"/>
      <c r="WLN159" s="83"/>
      <c r="WLO159" s="83"/>
      <c r="WLP159" s="83"/>
      <c r="WLQ159" s="83"/>
      <c r="WLR159" s="83"/>
      <c r="WLS159" s="83"/>
      <c r="WLT159" s="83"/>
      <c r="WLU159" s="83"/>
      <c r="WLV159" s="83"/>
      <c r="WLW159" s="83"/>
      <c r="WLX159" s="83"/>
      <c r="WLY159" s="83"/>
      <c r="WLZ159" s="83"/>
      <c r="WMA159" s="83"/>
      <c r="WMB159" s="83"/>
      <c r="WMC159" s="83"/>
      <c r="WMD159" s="83"/>
      <c r="WME159" s="83"/>
      <c r="WMF159" s="83"/>
      <c r="WMG159" s="83"/>
      <c r="WMH159" s="83"/>
      <c r="WMI159" s="83"/>
      <c r="WMJ159" s="83"/>
      <c r="WMK159" s="83"/>
      <c r="WML159" s="83"/>
      <c r="WMM159" s="83"/>
      <c r="WMN159" s="83"/>
      <c r="WMO159" s="83"/>
      <c r="WMP159" s="83"/>
      <c r="WMQ159" s="83"/>
      <c r="WMR159" s="83"/>
      <c r="WMS159" s="83"/>
      <c r="WMT159" s="83"/>
      <c r="WMU159" s="83"/>
      <c r="WMV159" s="83"/>
      <c r="WMW159" s="83"/>
      <c r="WMX159" s="83"/>
      <c r="WMY159" s="83"/>
      <c r="WMZ159" s="83"/>
      <c r="WNA159" s="83"/>
      <c r="WNB159" s="83"/>
      <c r="WNC159" s="83"/>
      <c r="WND159" s="83"/>
      <c r="WNE159" s="83"/>
      <c r="WNF159" s="83"/>
      <c r="WNG159" s="83"/>
      <c r="WNH159" s="83"/>
      <c r="WNI159" s="83"/>
      <c r="WNJ159" s="83"/>
      <c r="WNK159" s="83"/>
      <c r="WNL159" s="83"/>
      <c r="WNM159" s="83"/>
      <c r="WNN159" s="83"/>
      <c r="WNO159" s="83"/>
      <c r="WNP159" s="83"/>
      <c r="WNQ159" s="83"/>
      <c r="WNR159" s="83"/>
      <c r="WNS159" s="83"/>
      <c r="WNT159" s="83"/>
      <c r="WNU159" s="83"/>
      <c r="WNV159" s="83"/>
      <c r="WNW159" s="83"/>
      <c r="WNX159" s="83"/>
      <c r="WNY159" s="83"/>
      <c r="WNZ159" s="83"/>
      <c r="WOA159" s="83"/>
      <c r="WOB159" s="83"/>
      <c r="WOC159" s="83"/>
      <c r="WOD159" s="83"/>
      <c r="WOE159" s="83"/>
      <c r="WOF159" s="83"/>
      <c r="WOG159" s="83"/>
      <c r="WOH159" s="83"/>
      <c r="WOI159" s="83"/>
      <c r="WOJ159" s="83"/>
      <c r="WOK159" s="83"/>
      <c r="WOL159" s="83"/>
      <c r="WOM159" s="83"/>
      <c r="WON159" s="83"/>
      <c r="WOO159" s="83"/>
      <c r="WOP159" s="83"/>
      <c r="WOQ159" s="83"/>
      <c r="WOR159" s="83"/>
      <c r="WOS159" s="83"/>
      <c r="WOT159" s="83"/>
      <c r="WOU159" s="83"/>
      <c r="WOV159" s="83"/>
      <c r="WOW159" s="83"/>
      <c r="WOX159" s="83"/>
      <c r="WOY159" s="83"/>
      <c r="WOZ159" s="83"/>
      <c r="WPA159" s="83"/>
      <c r="WPB159" s="83"/>
      <c r="WPC159" s="83"/>
      <c r="WPD159" s="83"/>
      <c r="WPE159" s="83"/>
      <c r="WPF159" s="83"/>
      <c r="WPG159" s="83"/>
      <c r="WPH159" s="83"/>
      <c r="WPI159" s="83"/>
      <c r="WPJ159" s="83"/>
      <c r="WPK159" s="83"/>
      <c r="WPL159" s="83"/>
      <c r="WPM159" s="83"/>
      <c r="WPN159" s="83"/>
      <c r="WPO159" s="83"/>
      <c r="WPP159" s="83"/>
      <c r="WPQ159" s="83"/>
      <c r="WPR159" s="83"/>
      <c r="WPS159" s="83"/>
      <c r="WPT159" s="83"/>
      <c r="WPU159" s="83"/>
      <c r="WPV159" s="83"/>
      <c r="WPW159" s="83"/>
      <c r="WPX159" s="83"/>
      <c r="WPY159" s="83"/>
      <c r="WPZ159" s="83"/>
      <c r="WQA159" s="83"/>
      <c r="WQB159" s="83"/>
      <c r="WQC159" s="83"/>
      <c r="WQD159" s="83"/>
      <c r="WQE159" s="83"/>
      <c r="WQF159" s="83"/>
      <c r="WQG159" s="83"/>
      <c r="WQH159" s="83"/>
      <c r="WQI159" s="83"/>
      <c r="WQJ159" s="83"/>
      <c r="WQK159" s="83"/>
      <c r="WQL159" s="83"/>
      <c r="WQM159" s="83"/>
      <c r="WQN159" s="83"/>
      <c r="WQO159" s="83"/>
      <c r="WQP159" s="83"/>
      <c r="WQQ159" s="83"/>
      <c r="WQR159" s="83"/>
      <c r="WQS159" s="83"/>
      <c r="WQT159" s="83"/>
      <c r="WQU159" s="83"/>
      <c r="WQV159" s="83"/>
      <c r="WQW159" s="83"/>
      <c r="WQX159" s="83"/>
      <c r="WQY159" s="83"/>
      <c r="WQZ159" s="83"/>
      <c r="WRA159" s="83"/>
      <c r="WRB159" s="83"/>
      <c r="WRC159" s="83"/>
      <c r="WRD159" s="83"/>
      <c r="WRE159" s="83"/>
      <c r="WRF159" s="83"/>
      <c r="WRG159" s="83"/>
      <c r="WRH159" s="83"/>
      <c r="WRI159" s="83"/>
      <c r="WRJ159" s="83"/>
      <c r="WRK159" s="83"/>
      <c r="WRL159" s="83"/>
      <c r="WRM159" s="83"/>
      <c r="WRN159" s="83"/>
      <c r="WRO159" s="83"/>
      <c r="WRP159" s="83"/>
      <c r="WRQ159" s="83"/>
      <c r="WRR159" s="83"/>
      <c r="WRS159" s="83"/>
      <c r="WRT159" s="83"/>
      <c r="WRU159" s="83"/>
      <c r="WRV159" s="83"/>
      <c r="WRW159" s="83"/>
      <c r="WRX159" s="83"/>
      <c r="WRY159" s="83"/>
      <c r="WRZ159" s="83"/>
      <c r="WSA159" s="83"/>
      <c r="WSB159" s="83"/>
      <c r="WSC159" s="83"/>
      <c r="WSD159" s="83"/>
      <c r="WSE159" s="83"/>
      <c r="WSF159" s="83"/>
      <c r="WSG159" s="83"/>
      <c r="WSH159" s="83"/>
      <c r="WSI159" s="83"/>
      <c r="WSJ159" s="83"/>
      <c r="WSK159" s="83"/>
      <c r="WSL159" s="83"/>
      <c r="WSM159" s="83"/>
      <c r="WSN159" s="83"/>
      <c r="WSO159" s="83"/>
      <c r="WSP159" s="83"/>
      <c r="WSQ159" s="83"/>
      <c r="WSR159" s="83"/>
      <c r="WSS159" s="83"/>
      <c r="WST159" s="83"/>
      <c r="WSU159" s="83"/>
      <c r="WSV159" s="83"/>
      <c r="WSW159" s="83"/>
      <c r="WSX159" s="83"/>
      <c r="WSY159" s="83"/>
      <c r="WSZ159" s="83"/>
      <c r="WTA159" s="83"/>
      <c r="WTB159" s="83"/>
      <c r="WTC159" s="83"/>
      <c r="WTD159" s="83"/>
      <c r="WTE159" s="83"/>
      <c r="WTF159" s="83"/>
      <c r="WTG159" s="83"/>
      <c r="WTH159" s="83"/>
      <c r="WTI159" s="83"/>
      <c r="WTJ159" s="83"/>
      <c r="WTK159" s="83"/>
      <c r="WTL159" s="83"/>
      <c r="WTM159" s="83"/>
      <c r="WTN159" s="83"/>
      <c r="WTO159" s="83"/>
      <c r="WTP159" s="83"/>
      <c r="WTQ159" s="83"/>
      <c r="WTR159" s="83"/>
      <c r="WTS159" s="83"/>
      <c r="WTT159" s="83"/>
      <c r="WTU159" s="83"/>
      <c r="WTV159" s="83"/>
      <c r="WTW159" s="83"/>
      <c r="WTX159" s="83"/>
      <c r="WTY159" s="83"/>
      <c r="WTZ159" s="83"/>
      <c r="WUA159" s="83"/>
      <c r="WUB159" s="83"/>
      <c r="WUC159" s="83"/>
      <c r="WUD159" s="83"/>
      <c r="WUE159" s="83"/>
      <c r="WUF159" s="83"/>
      <c r="WUG159" s="83"/>
      <c r="WUH159" s="83"/>
      <c r="WUI159" s="83"/>
      <c r="WUJ159" s="83"/>
      <c r="WUK159" s="83"/>
      <c r="WUL159" s="83"/>
      <c r="WUM159" s="83"/>
      <c r="WUN159" s="83"/>
      <c r="WUO159" s="83"/>
      <c r="WUP159" s="83"/>
      <c r="WUQ159" s="83"/>
      <c r="WUR159" s="83"/>
      <c r="WUS159" s="83"/>
      <c r="WUT159" s="83"/>
      <c r="WUU159" s="83"/>
      <c r="WUV159" s="83"/>
      <c r="WUW159" s="83"/>
      <c r="WUX159" s="83"/>
      <c r="WUY159" s="83"/>
      <c r="WUZ159" s="83"/>
      <c r="WVA159" s="83"/>
      <c r="WVB159" s="83"/>
      <c r="WVC159" s="83"/>
      <c r="WVD159" s="83"/>
      <c r="WVE159" s="83"/>
      <c r="WVF159" s="83"/>
      <c r="WVG159" s="83"/>
      <c r="WVH159" s="83"/>
      <c r="WVI159" s="83"/>
      <c r="WVJ159" s="83"/>
      <c r="WVK159" s="83"/>
      <c r="WVL159" s="83"/>
      <c r="WVM159" s="83"/>
      <c r="WVN159" s="83"/>
      <c r="WVO159" s="83"/>
      <c r="WVP159" s="83"/>
      <c r="WVQ159" s="83"/>
      <c r="WVR159" s="83"/>
      <c r="WVS159" s="83"/>
      <c r="WVT159" s="83"/>
      <c r="WVU159" s="83"/>
      <c r="WVV159" s="83"/>
      <c r="WVW159" s="83"/>
      <c r="WVX159" s="83"/>
      <c r="WVY159" s="83"/>
      <c r="WVZ159" s="83"/>
      <c r="WWA159" s="83"/>
      <c r="WWB159" s="83"/>
      <c r="WWC159" s="83"/>
      <c r="WWD159" s="83"/>
      <c r="WWE159" s="83"/>
      <c r="WWF159" s="83"/>
      <c r="WWG159" s="83"/>
      <c r="WWH159" s="83"/>
      <c r="WWI159" s="83"/>
      <c r="WWJ159" s="83"/>
      <c r="WWK159" s="83"/>
      <c r="WWL159" s="83"/>
      <c r="WWM159" s="83"/>
      <c r="WWN159" s="83"/>
      <c r="WWO159" s="83"/>
      <c r="WWP159" s="83"/>
      <c r="WWQ159" s="83"/>
      <c r="WWR159" s="83"/>
      <c r="WWS159" s="83"/>
      <c r="WWT159" s="83"/>
      <c r="WWU159" s="83"/>
      <c r="WWV159" s="83"/>
      <c r="WWW159" s="83"/>
      <c r="WWX159" s="83"/>
      <c r="WWY159" s="83"/>
      <c r="WWZ159" s="83"/>
      <c r="WXA159" s="83"/>
      <c r="WXB159" s="83"/>
      <c r="WXC159" s="83"/>
      <c r="WXD159" s="83"/>
      <c r="WXE159" s="83"/>
      <c r="WXF159" s="83"/>
      <c r="WXG159" s="83"/>
      <c r="WXH159" s="83"/>
      <c r="WXI159" s="83"/>
      <c r="WXJ159" s="83"/>
      <c r="WXK159" s="83"/>
      <c r="WXL159" s="83"/>
      <c r="WXM159" s="83"/>
      <c r="WXN159" s="83"/>
      <c r="WXO159" s="83"/>
      <c r="WXP159" s="83"/>
      <c r="WXQ159" s="83"/>
      <c r="WXR159" s="83"/>
      <c r="WXS159" s="83"/>
      <c r="WXT159" s="83"/>
      <c r="WXU159" s="83"/>
      <c r="WXV159" s="83"/>
      <c r="WXW159" s="83"/>
      <c r="WXX159" s="83"/>
      <c r="WXY159" s="83"/>
      <c r="WXZ159" s="83"/>
      <c r="WYA159" s="83"/>
      <c r="WYB159" s="83"/>
      <c r="WYC159" s="83"/>
      <c r="WYD159" s="83"/>
      <c r="WYE159" s="83"/>
      <c r="WYF159" s="83"/>
      <c r="WYG159" s="83"/>
      <c r="WYH159" s="83"/>
      <c r="WYI159" s="83"/>
      <c r="WYJ159" s="83"/>
      <c r="WYK159" s="83"/>
      <c r="WYL159" s="83"/>
      <c r="WYM159" s="83"/>
      <c r="WYN159" s="83"/>
      <c r="WYO159" s="83"/>
      <c r="WYP159" s="83"/>
      <c r="WYQ159" s="83"/>
      <c r="WYR159" s="83"/>
      <c r="WYS159" s="83"/>
      <c r="WYT159" s="83"/>
      <c r="WYU159" s="83"/>
      <c r="WYV159" s="83"/>
      <c r="WYW159" s="83"/>
      <c r="WYX159" s="83"/>
      <c r="WYY159" s="83"/>
      <c r="WYZ159" s="83"/>
      <c r="WZA159" s="83"/>
      <c r="WZB159" s="83"/>
      <c r="WZC159" s="83"/>
      <c r="WZD159" s="83"/>
      <c r="WZE159" s="83"/>
      <c r="WZF159" s="83"/>
      <c r="WZG159" s="83"/>
      <c r="WZH159" s="83"/>
      <c r="WZI159" s="83"/>
      <c r="WZJ159" s="83"/>
      <c r="WZK159" s="83"/>
      <c r="WZL159" s="83"/>
      <c r="WZM159" s="83"/>
      <c r="WZN159" s="83"/>
      <c r="WZO159" s="83"/>
      <c r="WZP159" s="83"/>
      <c r="WZQ159" s="83"/>
      <c r="WZR159" s="83"/>
      <c r="WZS159" s="83"/>
      <c r="WZT159" s="83"/>
      <c r="WZU159" s="83"/>
      <c r="WZV159" s="83"/>
      <c r="WZW159" s="83"/>
      <c r="WZX159" s="83"/>
      <c r="WZY159" s="83"/>
      <c r="WZZ159" s="83"/>
      <c r="XAA159" s="83"/>
      <c r="XAB159" s="83"/>
      <c r="XAC159" s="83"/>
      <c r="XAD159" s="83"/>
      <c r="XAE159" s="83"/>
      <c r="XAF159" s="83"/>
      <c r="XAG159" s="83"/>
      <c r="XAH159" s="83"/>
      <c r="XAI159" s="83"/>
      <c r="XAJ159" s="83"/>
      <c r="XAK159" s="83"/>
      <c r="XAL159" s="83"/>
      <c r="XAM159" s="83"/>
      <c r="XAN159" s="83"/>
      <c r="XAO159" s="83"/>
      <c r="XAP159" s="83"/>
      <c r="XAQ159" s="83"/>
      <c r="XAR159" s="83"/>
      <c r="XAS159" s="83"/>
      <c r="XAT159" s="83"/>
      <c r="XAU159" s="83"/>
      <c r="XAV159" s="83"/>
      <c r="XAW159" s="83"/>
      <c r="XAX159" s="83"/>
      <c r="XAY159" s="83"/>
      <c r="XAZ159" s="83"/>
      <c r="XBA159" s="83"/>
      <c r="XBB159" s="83"/>
      <c r="XBC159" s="83"/>
      <c r="XBD159" s="83"/>
      <c r="XBE159" s="83"/>
      <c r="XBF159" s="83"/>
      <c r="XBG159" s="83"/>
      <c r="XBH159" s="83"/>
      <c r="XBI159" s="83"/>
      <c r="XBJ159" s="83"/>
      <c r="XBK159" s="83"/>
      <c r="XBL159" s="83"/>
      <c r="XBM159" s="83"/>
      <c r="XBN159" s="83"/>
      <c r="XBO159" s="83"/>
      <c r="XBP159" s="83"/>
      <c r="XBQ159" s="83"/>
      <c r="XBR159" s="83"/>
      <c r="XBS159" s="83"/>
      <c r="XBT159" s="83"/>
      <c r="XBU159" s="83"/>
      <c r="XBV159" s="83"/>
      <c r="XBW159" s="83"/>
      <c r="XBX159" s="83"/>
      <c r="XBY159" s="83"/>
      <c r="XBZ159" s="83"/>
      <c r="XCA159" s="83"/>
      <c r="XCB159" s="83"/>
      <c r="XCC159" s="83"/>
      <c r="XCD159" s="83"/>
      <c r="XCE159" s="83"/>
      <c r="XCF159" s="83"/>
      <c r="XCG159" s="83"/>
      <c r="XCH159" s="83"/>
      <c r="XCI159" s="83"/>
      <c r="XCJ159" s="83"/>
      <c r="XCK159" s="83"/>
      <c r="XCL159" s="83"/>
      <c r="XCM159" s="83"/>
      <c r="XCN159" s="83"/>
      <c r="XCO159" s="83"/>
      <c r="XCP159" s="83"/>
      <c r="XCQ159" s="83"/>
      <c r="XCR159" s="83"/>
      <c r="XCS159" s="83"/>
      <c r="XCT159" s="83"/>
      <c r="XCU159" s="83"/>
      <c r="XCV159" s="83"/>
      <c r="XCW159" s="83"/>
      <c r="XCX159" s="83"/>
      <c r="XCY159" s="83"/>
      <c r="XCZ159" s="83"/>
      <c r="XDA159" s="83"/>
      <c r="XDB159" s="83"/>
      <c r="XDC159" s="83"/>
      <c r="XDD159" s="83"/>
      <c r="XDE159" s="83"/>
      <c r="XDF159" s="83"/>
      <c r="XDG159" s="83"/>
      <c r="XDH159" s="83"/>
      <c r="XDI159" s="83"/>
      <c r="XDJ159" s="83"/>
      <c r="XDK159" s="83"/>
      <c r="XDL159" s="83"/>
      <c r="XDM159" s="83"/>
      <c r="XDN159" s="83"/>
      <c r="XDO159" s="83"/>
      <c r="XDP159" s="83"/>
      <c r="XDQ159" s="83"/>
      <c r="XDR159" s="83"/>
      <c r="XDS159" s="83"/>
      <c r="XDT159" s="83"/>
      <c r="XDU159" s="83"/>
      <c r="XDV159" s="83"/>
      <c r="XDW159" s="83"/>
      <c r="XDX159" s="83"/>
      <c r="XDY159" s="83"/>
      <c r="XDZ159" s="83"/>
      <c r="XEA159" s="83"/>
      <c r="XEB159" s="83"/>
      <c r="XEC159" s="83"/>
      <c r="XED159" s="83"/>
      <c r="XEE159" s="83"/>
      <c r="XEF159" s="83"/>
      <c r="XEG159" s="83"/>
      <c r="XEH159" s="83"/>
      <c r="XEI159" s="83"/>
      <c r="XEJ159" s="83"/>
      <c r="XEK159" s="83"/>
      <c r="XEL159" s="83"/>
      <c r="XEM159" s="83"/>
      <c r="XEN159" s="83"/>
      <c r="XEO159" s="83"/>
      <c r="XEP159" s="83"/>
      <c r="XEQ159" s="83"/>
      <c r="XER159" s="83"/>
      <c r="XES159" s="83"/>
      <c r="XET159" s="83"/>
      <c r="XEU159" s="83"/>
      <c r="XEV159" s="83"/>
      <c r="XEW159" s="83"/>
      <c r="XEX159" s="83"/>
      <c r="XEY159" s="83"/>
      <c r="XEZ159" s="83"/>
      <c r="XFA159" s="83"/>
      <c r="XFB159" s="83"/>
      <c r="XFC159" s="83"/>
      <c r="XFD159" s="83"/>
    </row>
    <row r="160" customHeight="1" spans="2:3">
      <c r="B160" s="104"/>
      <c r="C160" s="104"/>
    </row>
    <row r="161" customHeight="1" spans="2:3">
      <c r="B161" s="104"/>
      <c r="C161" s="104"/>
    </row>
  </sheetData>
  <mergeCells count="3">
    <mergeCell ref="A1:C1"/>
    <mergeCell ref="A2:C2"/>
    <mergeCell ref="A158:C158"/>
  </mergeCells>
  <pageMargins left="0.75" right="0.75" top="1" bottom="1" header="0.511805555555556" footer="0.51180555555555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B45" sqref="B45"/>
    </sheetView>
  </sheetViews>
  <sheetFormatPr defaultColWidth="9" defaultRowHeight="13.5" outlineLevelCol="3"/>
  <cols>
    <col min="1" max="1" width="29.25" customWidth="1"/>
    <col min="2" max="2" width="14.125" customWidth="1"/>
    <col min="3" max="3" width="13.125" customWidth="1"/>
    <col min="4" max="4" width="19.25" customWidth="1"/>
  </cols>
  <sheetData>
    <row r="1" ht="22.5" customHeight="1" spans="1:4">
      <c r="A1" s="23" t="s">
        <v>2014</v>
      </c>
      <c r="B1" s="23"/>
      <c r="C1" s="23"/>
      <c r="D1" s="23"/>
    </row>
    <row r="2" spans="1:4">
      <c r="A2" s="24"/>
      <c r="B2" s="24"/>
      <c r="C2" s="24"/>
      <c r="D2" s="24"/>
    </row>
    <row r="3" spans="1:4">
      <c r="A3" s="25" t="s">
        <v>1</v>
      </c>
      <c r="B3" s="25"/>
      <c r="C3" s="25"/>
      <c r="D3" s="25"/>
    </row>
    <row r="4" spans="1:4">
      <c r="A4" s="26" t="s">
        <v>2</v>
      </c>
      <c r="B4" s="26" t="s">
        <v>1825</v>
      </c>
      <c r="C4" s="26" t="s">
        <v>2015</v>
      </c>
      <c r="D4" s="26" t="s">
        <v>3</v>
      </c>
    </row>
    <row r="5" spans="1:4">
      <c r="A5" s="28" t="s">
        <v>2016</v>
      </c>
      <c r="B5" s="29">
        <v>99045</v>
      </c>
      <c r="C5" s="29">
        <v>99045</v>
      </c>
      <c r="D5" s="29">
        <v>148104</v>
      </c>
    </row>
    <row r="6" spans="1:4">
      <c r="A6" s="28" t="s">
        <v>2017</v>
      </c>
      <c r="B6" s="31">
        <v>0</v>
      </c>
      <c r="C6" s="31">
        <v>0</v>
      </c>
      <c r="D6" s="31">
        <v>0</v>
      </c>
    </row>
    <row r="7" spans="1:4">
      <c r="A7" s="28"/>
      <c r="B7" s="31"/>
      <c r="C7" s="31"/>
      <c r="D7" s="31"/>
    </row>
    <row r="8" spans="1:4">
      <c r="A8" s="28"/>
      <c r="B8" s="31"/>
      <c r="C8" s="31"/>
      <c r="D8" s="31"/>
    </row>
    <row r="9" spans="1:4">
      <c r="A9" s="28"/>
      <c r="B9" s="31"/>
      <c r="C9" s="31"/>
      <c r="D9" s="31"/>
    </row>
    <row r="10" spans="1:4">
      <c r="A10" s="28"/>
      <c r="B10" s="31"/>
      <c r="C10" s="31"/>
      <c r="D10" s="31"/>
    </row>
    <row r="11" spans="1:4">
      <c r="A11" s="28"/>
      <c r="B11" s="31"/>
      <c r="C11" s="31"/>
      <c r="D11" s="31"/>
    </row>
    <row r="12" spans="1:4">
      <c r="A12" s="28"/>
      <c r="B12" s="31"/>
      <c r="C12" s="31"/>
      <c r="D12" s="31"/>
    </row>
    <row r="13" spans="1:4">
      <c r="A13" s="28"/>
      <c r="B13" s="31"/>
      <c r="C13" s="31"/>
      <c r="D13" s="31"/>
    </row>
    <row r="14" spans="1:4">
      <c r="A14" s="28"/>
      <c r="B14" s="31"/>
      <c r="C14" s="31"/>
      <c r="D14" s="31"/>
    </row>
    <row r="15" spans="1:4">
      <c r="A15" s="28"/>
      <c r="B15" s="31"/>
      <c r="C15" s="31"/>
      <c r="D15" s="31"/>
    </row>
    <row r="16" spans="1:4">
      <c r="A16" s="26"/>
      <c r="B16" s="31"/>
      <c r="C16" s="31"/>
      <c r="D16" s="31"/>
    </row>
    <row r="17" spans="1:4">
      <c r="A17" s="28" t="s">
        <v>659</v>
      </c>
      <c r="B17" s="29">
        <f>B5</f>
        <v>99045</v>
      </c>
      <c r="C17" s="29">
        <f>C5</f>
        <v>99045</v>
      </c>
      <c r="D17" s="29">
        <f>D5</f>
        <v>148104</v>
      </c>
    </row>
    <row r="18" spans="1:4">
      <c r="A18" s="28" t="s">
        <v>2018</v>
      </c>
      <c r="B18" s="31"/>
      <c r="C18" s="31"/>
      <c r="D18" s="29">
        <f>D19</f>
        <v>7580</v>
      </c>
    </row>
    <row r="19" spans="1:4">
      <c r="A19" s="28" t="s">
        <v>2019</v>
      </c>
      <c r="B19" s="31"/>
      <c r="C19" s="31"/>
      <c r="D19" s="29">
        <f>SUM(D20:D28)</f>
        <v>7580</v>
      </c>
    </row>
    <row r="20" spans="1:4">
      <c r="A20" s="28" t="s">
        <v>1804</v>
      </c>
      <c r="B20" s="31"/>
      <c r="C20" s="31"/>
      <c r="D20" s="29"/>
    </row>
    <row r="21" spans="1:4">
      <c r="A21" s="28" t="s">
        <v>1805</v>
      </c>
      <c r="B21" s="31"/>
      <c r="C21" s="31"/>
      <c r="D21" s="29">
        <v>64</v>
      </c>
    </row>
    <row r="22" spans="1:4">
      <c r="A22" s="28" t="s">
        <v>1806</v>
      </c>
      <c r="B22" s="31"/>
      <c r="C22" s="31"/>
      <c r="D22" s="29">
        <v>2008</v>
      </c>
    </row>
    <row r="23" spans="1:4">
      <c r="A23" s="28" t="s">
        <v>1808</v>
      </c>
      <c r="B23" s="31"/>
      <c r="C23" s="31"/>
      <c r="D23" s="29"/>
    </row>
    <row r="24" spans="1:4">
      <c r="A24" s="28" t="s">
        <v>1809</v>
      </c>
      <c r="B24" s="31"/>
      <c r="C24" s="31"/>
      <c r="D24" s="29">
        <v>4125</v>
      </c>
    </row>
    <row r="25" spans="1:4">
      <c r="A25" s="28" t="s">
        <v>1810</v>
      </c>
      <c r="B25" s="31"/>
      <c r="C25" s="31"/>
      <c r="D25" s="29">
        <v>81</v>
      </c>
    </row>
    <row r="26" spans="1:4">
      <c r="A26" s="28" t="s">
        <v>1811</v>
      </c>
      <c r="B26" s="31"/>
      <c r="C26" s="31"/>
      <c r="D26" s="29"/>
    </row>
    <row r="27" spans="1:4">
      <c r="A27" s="28" t="s">
        <v>1812</v>
      </c>
      <c r="B27" s="31"/>
      <c r="C27" s="31"/>
      <c r="D27" s="29"/>
    </row>
    <row r="28" spans="1:4">
      <c r="A28" s="28" t="s">
        <v>1819</v>
      </c>
      <c r="B28" s="31"/>
      <c r="C28" s="31"/>
      <c r="D28" s="29">
        <v>1302</v>
      </c>
    </row>
    <row r="29" spans="1:4">
      <c r="A29" s="28" t="s">
        <v>2020</v>
      </c>
      <c r="B29" s="31"/>
      <c r="C29" s="31"/>
      <c r="D29" s="29"/>
    </row>
    <row r="30" spans="1:4">
      <c r="A30" s="28" t="s">
        <v>2021</v>
      </c>
      <c r="B30" s="31"/>
      <c r="C30" s="31"/>
      <c r="D30" s="29">
        <v>955</v>
      </c>
    </row>
    <row r="31" spans="1:4">
      <c r="A31" s="28" t="s">
        <v>2022</v>
      </c>
      <c r="B31" s="31"/>
      <c r="C31" s="31"/>
      <c r="D31" s="29"/>
    </row>
    <row r="32" spans="1:4">
      <c r="A32" s="28" t="s">
        <v>2023</v>
      </c>
      <c r="B32" s="31"/>
      <c r="C32" s="31"/>
      <c r="D32" s="29">
        <v>149700</v>
      </c>
    </row>
    <row r="33" spans="1:4">
      <c r="A33" s="28" t="s">
        <v>2024</v>
      </c>
      <c r="B33" s="31"/>
      <c r="C33" s="31"/>
      <c r="D33" s="29"/>
    </row>
    <row r="34" spans="1:4">
      <c r="A34" s="28"/>
      <c r="B34" s="31"/>
      <c r="C34" s="31"/>
      <c r="D34" s="31"/>
    </row>
    <row r="35" spans="1:4">
      <c r="A35" s="28"/>
      <c r="B35" s="31"/>
      <c r="C35" s="31"/>
      <c r="D35" s="31"/>
    </row>
    <row r="36" spans="1:4">
      <c r="A36" s="28"/>
      <c r="B36" s="31"/>
      <c r="C36" s="31"/>
      <c r="D36" s="31"/>
    </row>
    <row r="37" spans="1:4">
      <c r="A37" s="28"/>
      <c r="B37" s="31"/>
      <c r="C37" s="31"/>
      <c r="D37" s="31"/>
    </row>
    <row r="38" spans="1:4">
      <c r="A38" s="28"/>
      <c r="B38" s="31"/>
      <c r="C38" s="31"/>
      <c r="D38" s="31"/>
    </row>
    <row r="39" spans="1:4">
      <c r="A39" s="28"/>
      <c r="B39" s="31"/>
      <c r="C39" s="31"/>
      <c r="D39" s="31"/>
    </row>
    <row r="40" spans="1:4">
      <c r="A40" s="28"/>
      <c r="B40" s="31"/>
      <c r="C40" s="31"/>
      <c r="D40" s="31"/>
    </row>
    <row r="41" spans="1:4">
      <c r="A41" s="28" t="s">
        <v>2025</v>
      </c>
      <c r="B41" s="31"/>
      <c r="C41" s="31"/>
      <c r="D41" s="29">
        <f>D17+D18+D30+D32</f>
        <v>306339</v>
      </c>
    </row>
  </sheetData>
  <mergeCells count="3">
    <mergeCell ref="A1:D1"/>
    <mergeCell ref="A2:D2"/>
    <mergeCell ref="A3:D3"/>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7"/>
  <sheetViews>
    <sheetView workbookViewId="0">
      <selection activeCell="B45" sqref="B45"/>
    </sheetView>
  </sheetViews>
  <sheetFormatPr defaultColWidth="9.125" defaultRowHeight="14.25" outlineLevelCol="1"/>
  <cols>
    <col min="1" max="1" width="50.625" style="37" customWidth="1"/>
    <col min="2" max="2" width="22.125" style="37" customWidth="1"/>
    <col min="3" max="246" width="9.125" style="37" customWidth="1"/>
    <col min="247" max="16374" width="9.125" style="37"/>
  </cols>
  <sheetData>
    <row r="1" s="37" customFormat="1" ht="39.95" customHeight="1" spans="1:2">
      <c r="A1" s="39" t="s">
        <v>2026</v>
      </c>
      <c r="B1" s="39"/>
    </row>
    <row r="2" s="37" customFormat="1" ht="0.95" customHeight="1" spans="1:2">
      <c r="A2" s="41"/>
      <c r="B2" s="41"/>
    </row>
    <row r="3" s="37" customFormat="1" ht="29.1" customHeight="1" spans="1:2">
      <c r="A3" s="41" t="s">
        <v>1</v>
      </c>
      <c r="B3" s="41"/>
    </row>
    <row r="4" s="36" customFormat="1" ht="17.65" customHeight="1" spans="1:2">
      <c r="A4" s="26" t="s">
        <v>2</v>
      </c>
      <c r="B4" s="26" t="s">
        <v>2027</v>
      </c>
    </row>
    <row r="5" s="36" customFormat="1" ht="33.75" customHeight="1" spans="1:2">
      <c r="A5" s="26"/>
      <c r="B5" s="26"/>
    </row>
    <row r="6" s="37" customFormat="1" ht="16.5" customHeight="1" spans="1:2">
      <c r="A6" s="28" t="s">
        <v>940</v>
      </c>
      <c r="B6" s="29"/>
    </row>
    <row r="7" s="37" customFormat="1" ht="16.5" customHeight="1" spans="1:2">
      <c r="A7" s="28" t="s">
        <v>2028</v>
      </c>
      <c r="B7" s="29"/>
    </row>
    <row r="8" s="37" customFormat="1" ht="16.5" customHeight="1" spans="1:2">
      <c r="A8" s="28" t="s">
        <v>2029</v>
      </c>
      <c r="B8" s="29"/>
    </row>
    <row r="9" s="37" customFormat="1" ht="16.5" customHeight="1" spans="1:2">
      <c r="A9" s="28" t="s">
        <v>2030</v>
      </c>
      <c r="B9" s="29"/>
    </row>
    <row r="10" s="37" customFormat="1" ht="16.5" customHeight="1" spans="1:2">
      <c r="A10" s="28" t="s">
        <v>2031</v>
      </c>
      <c r="B10" s="29"/>
    </row>
    <row r="11" s="37" customFormat="1" ht="16.5" customHeight="1" spans="1:2">
      <c r="A11" s="28" t="s">
        <v>2032</v>
      </c>
      <c r="B11" s="29"/>
    </row>
    <row r="12" s="37" customFormat="1" ht="16.5" customHeight="1" spans="1:2">
      <c r="A12" s="28" t="s">
        <v>2033</v>
      </c>
      <c r="B12" s="29"/>
    </row>
    <row r="13" s="37" customFormat="1" ht="16.5" customHeight="1" spans="1:2">
      <c r="A13" s="28" t="s">
        <v>2034</v>
      </c>
      <c r="B13" s="29"/>
    </row>
    <row r="14" s="37" customFormat="1" ht="16.5" customHeight="1" spans="1:2">
      <c r="A14" s="28" t="s">
        <v>989</v>
      </c>
      <c r="B14" s="29"/>
    </row>
    <row r="15" s="37" customFormat="1" ht="16.5" customHeight="1" spans="1:2">
      <c r="A15" s="28" t="s">
        <v>2035</v>
      </c>
      <c r="B15" s="29"/>
    </row>
    <row r="16" s="37" customFormat="1" ht="16.5" customHeight="1" spans="1:2">
      <c r="A16" s="28" t="s">
        <v>2036</v>
      </c>
      <c r="B16" s="29"/>
    </row>
    <row r="17" s="37" customFormat="1" ht="16.5" customHeight="1" spans="1:2">
      <c r="A17" s="28" t="s">
        <v>2037</v>
      </c>
      <c r="B17" s="29"/>
    </row>
    <row r="18" s="37" customFormat="1" ht="16.5" customHeight="1" spans="1:2">
      <c r="A18" s="28" t="s">
        <v>2038</v>
      </c>
      <c r="B18" s="29"/>
    </row>
    <row r="19" s="37" customFormat="1" ht="16.5" customHeight="1" spans="1:2">
      <c r="A19" s="28" t="s">
        <v>2039</v>
      </c>
      <c r="B19" s="29"/>
    </row>
    <row r="20" s="37" customFormat="1" ht="16.5" customHeight="1" spans="1:2">
      <c r="A20" s="28" t="s">
        <v>2040</v>
      </c>
      <c r="B20" s="29"/>
    </row>
    <row r="21" s="37" customFormat="1" ht="16.5" customHeight="1" spans="1:2">
      <c r="A21" s="28" t="s">
        <v>2041</v>
      </c>
      <c r="B21" s="29"/>
    </row>
    <row r="22" s="37" customFormat="1" ht="16.5" customHeight="1" spans="1:2">
      <c r="A22" s="28" t="s">
        <v>2042</v>
      </c>
      <c r="B22" s="29"/>
    </row>
    <row r="23" s="37" customFormat="1" ht="16.5" customHeight="1" spans="1:2">
      <c r="A23" s="28" t="s">
        <v>2043</v>
      </c>
      <c r="B23" s="29"/>
    </row>
    <row r="24" s="37" customFormat="1" ht="16.5" customHeight="1" spans="1:2">
      <c r="A24" s="28" t="s">
        <v>2044</v>
      </c>
      <c r="B24" s="29"/>
    </row>
    <row r="25" s="37" customFormat="1" ht="16.5" customHeight="1" spans="1:2">
      <c r="A25" s="28" t="s">
        <v>2045</v>
      </c>
      <c r="B25" s="29"/>
    </row>
    <row r="26" s="37" customFormat="1" ht="16.5" customHeight="1" spans="1:2">
      <c r="A26" s="28" t="s">
        <v>2046</v>
      </c>
      <c r="B26" s="29"/>
    </row>
    <row r="27" s="37" customFormat="1" ht="16.5" customHeight="1" spans="1:2">
      <c r="A27" s="28" t="s">
        <v>2047</v>
      </c>
      <c r="B27" s="29"/>
    </row>
    <row r="28" s="37" customFormat="1" ht="16.5" customHeight="1" spans="1:2">
      <c r="A28" s="28" t="s">
        <v>2048</v>
      </c>
      <c r="B28" s="29"/>
    </row>
    <row r="29" s="37" customFormat="1" ht="16.5" customHeight="1" spans="1:2">
      <c r="A29" s="28" t="s">
        <v>2049</v>
      </c>
      <c r="B29" s="29"/>
    </row>
    <row r="30" s="37" customFormat="1" ht="16.5" customHeight="1" spans="1:2">
      <c r="A30" s="28" t="s">
        <v>1031</v>
      </c>
      <c r="B30" s="29">
        <f>B31+B35</f>
        <v>1502</v>
      </c>
    </row>
    <row r="31" s="37" customFormat="1" ht="16.5" customHeight="1" spans="1:2">
      <c r="A31" s="28" t="s">
        <v>2050</v>
      </c>
      <c r="B31" s="29">
        <f>B32+B33+B34</f>
        <v>1327</v>
      </c>
    </row>
    <row r="32" s="37" customFormat="1" ht="16.5" customHeight="1" spans="1:2">
      <c r="A32" s="28" t="s">
        <v>2051</v>
      </c>
      <c r="B32" s="29">
        <v>1327</v>
      </c>
    </row>
    <row r="33" s="37" customFormat="1" ht="16.5" customHeight="1" spans="1:2">
      <c r="A33" s="28" t="s">
        <v>2052</v>
      </c>
      <c r="B33" s="29"/>
    </row>
    <row r="34" s="37" customFormat="1" ht="16.5" customHeight="1" spans="1:2">
      <c r="A34" s="28" t="s">
        <v>2053</v>
      </c>
      <c r="B34" s="29"/>
    </row>
    <row r="35" s="37" customFormat="1" ht="16.5" customHeight="1" spans="1:2">
      <c r="A35" s="28" t="s">
        <v>2054</v>
      </c>
      <c r="B35" s="29">
        <f>B36+B37+B38</f>
        <v>175</v>
      </c>
    </row>
    <row r="36" s="37" customFormat="1" ht="16.5" customHeight="1" spans="1:2">
      <c r="A36" s="28" t="s">
        <v>2051</v>
      </c>
      <c r="B36" s="29"/>
    </row>
    <row r="37" s="37" customFormat="1" ht="16.5" customHeight="1" spans="1:2">
      <c r="A37" s="28" t="s">
        <v>2052</v>
      </c>
      <c r="B37" s="29">
        <v>175</v>
      </c>
    </row>
    <row r="38" s="37" customFormat="1" ht="16.5" customHeight="1" spans="1:2">
      <c r="A38" s="28" t="s">
        <v>2055</v>
      </c>
      <c r="B38" s="29"/>
    </row>
    <row r="39" s="37" customFormat="1" ht="16.5" customHeight="1" spans="1:2">
      <c r="A39" s="28" t="s">
        <v>2056</v>
      </c>
      <c r="B39" s="29"/>
    </row>
    <row r="40" s="37" customFormat="1" ht="16.5" customHeight="1" spans="1:2">
      <c r="A40" s="28" t="s">
        <v>2052</v>
      </c>
      <c r="B40" s="29"/>
    </row>
    <row r="41" s="37" customFormat="1" ht="16.5" customHeight="1" spans="1:2">
      <c r="A41" s="28" t="s">
        <v>2057</v>
      </c>
      <c r="B41" s="29"/>
    </row>
    <row r="42" s="37" customFormat="1" ht="16.5" customHeight="1" spans="1:2">
      <c r="A42" s="28" t="s">
        <v>1203</v>
      </c>
      <c r="B42" s="29"/>
    </row>
    <row r="43" s="37" customFormat="1" ht="16.5" customHeight="1" spans="1:2">
      <c r="A43" s="28" t="s">
        <v>2058</v>
      </c>
      <c r="B43" s="29"/>
    </row>
    <row r="44" s="37" customFormat="1" ht="16.5" customHeight="1" spans="1:2">
      <c r="A44" s="28" t="s">
        <v>2059</v>
      </c>
      <c r="B44" s="29"/>
    </row>
    <row r="45" s="37" customFormat="1" ht="16.5" customHeight="1" spans="1:2">
      <c r="A45" s="28" t="s">
        <v>2060</v>
      </c>
      <c r="B45" s="29"/>
    </row>
    <row r="46" s="37" customFormat="1" ht="16.5" customHeight="1" spans="1:2">
      <c r="A46" s="28" t="s">
        <v>2061</v>
      </c>
      <c r="B46" s="29"/>
    </row>
    <row r="47" s="37" customFormat="1" ht="16.5" customHeight="1" spans="1:2">
      <c r="A47" s="28" t="s">
        <v>2062</v>
      </c>
      <c r="B47" s="29"/>
    </row>
    <row r="48" s="37" customFormat="1" ht="16.5" customHeight="1" spans="1:2">
      <c r="A48" s="28" t="s">
        <v>1274</v>
      </c>
      <c r="B48" s="29">
        <f>B49+B62+B66+B67+B73+B81</f>
        <v>114488</v>
      </c>
    </row>
    <row r="49" s="37" customFormat="1" ht="16.5" customHeight="1" spans="1:2">
      <c r="A49" s="28" t="s">
        <v>2063</v>
      </c>
      <c r="B49" s="29">
        <f>SUM(B50:B61)</f>
        <v>98169</v>
      </c>
    </row>
    <row r="50" s="37" customFormat="1" ht="16.5" customHeight="1" spans="1:2">
      <c r="A50" s="28" t="s">
        <v>2064</v>
      </c>
      <c r="B50" s="29">
        <v>19755</v>
      </c>
    </row>
    <row r="51" s="37" customFormat="1" ht="16.5" customHeight="1" spans="1:2">
      <c r="A51" s="28" t="s">
        <v>2065</v>
      </c>
      <c r="B51" s="29">
        <v>4165</v>
      </c>
    </row>
    <row r="52" s="37" customFormat="1" ht="16.5" customHeight="1" spans="1:2">
      <c r="A52" s="28" t="s">
        <v>2066</v>
      </c>
      <c r="B52" s="29">
        <v>25302</v>
      </c>
    </row>
    <row r="53" s="37" customFormat="1" ht="16.5" customHeight="1" spans="1:2">
      <c r="A53" s="28" t="s">
        <v>2067</v>
      </c>
      <c r="B53" s="29">
        <v>2865</v>
      </c>
    </row>
    <row r="54" s="37" customFormat="1" ht="16.5" customHeight="1" spans="1:2">
      <c r="A54" s="28" t="s">
        <v>2068</v>
      </c>
      <c r="B54" s="29">
        <v>13098</v>
      </c>
    </row>
    <row r="55" s="37" customFormat="1" ht="16.5" customHeight="1" spans="1:2">
      <c r="A55" s="28" t="s">
        <v>2069</v>
      </c>
      <c r="B55" s="29"/>
    </row>
    <row r="56" s="37" customFormat="1" ht="16.5" customHeight="1" spans="1:2">
      <c r="A56" s="28" t="s">
        <v>2070</v>
      </c>
      <c r="B56" s="29"/>
    </row>
    <row r="57" s="37" customFormat="1" ht="16.5" customHeight="1" spans="1:2">
      <c r="A57" s="28" t="s">
        <v>2071</v>
      </c>
      <c r="B57" s="29"/>
    </row>
    <row r="58" s="37" customFormat="1" ht="16.5" customHeight="1" spans="1:2">
      <c r="A58" s="28" t="s">
        <v>2072</v>
      </c>
      <c r="B58" s="29"/>
    </row>
    <row r="59" s="37" customFormat="1" ht="16.5" customHeight="1" spans="1:2">
      <c r="A59" s="28" t="s">
        <v>2073</v>
      </c>
      <c r="B59" s="29"/>
    </row>
    <row r="60" s="37" customFormat="1" ht="16.5" customHeight="1" spans="1:2">
      <c r="A60" s="28" t="s">
        <v>1581</v>
      </c>
      <c r="B60" s="29"/>
    </row>
    <row r="61" ht="16.5" customHeight="1" spans="1:2">
      <c r="A61" s="28" t="s">
        <v>2074</v>
      </c>
      <c r="B61" s="29">
        <v>32984</v>
      </c>
    </row>
    <row r="62" ht="16.5" customHeight="1" spans="1:2">
      <c r="A62" s="28" t="s">
        <v>2075</v>
      </c>
      <c r="B62" s="29">
        <f>B63+B64+B65</f>
        <v>1986</v>
      </c>
    </row>
    <row r="63" ht="16.5" customHeight="1" spans="1:2">
      <c r="A63" s="28" t="s">
        <v>2064</v>
      </c>
      <c r="B63" s="29">
        <v>1986</v>
      </c>
    </row>
    <row r="64" ht="16.5" customHeight="1" spans="1:2">
      <c r="A64" s="28" t="s">
        <v>2065</v>
      </c>
      <c r="B64" s="29"/>
    </row>
    <row r="65" ht="16.5" customHeight="1" spans="1:2">
      <c r="A65" s="28" t="s">
        <v>2076</v>
      </c>
      <c r="B65" s="29"/>
    </row>
    <row r="66" ht="16.5" customHeight="1" spans="1:2">
      <c r="A66" s="28" t="s">
        <v>2077</v>
      </c>
      <c r="B66" s="29">
        <v>520</v>
      </c>
    </row>
    <row r="67" ht="16.5" customHeight="1" spans="1:2">
      <c r="A67" s="28" t="s">
        <v>2078</v>
      </c>
      <c r="B67" s="29">
        <f>B68+B69+B70+B71+B72</f>
        <v>4236</v>
      </c>
    </row>
    <row r="68" ht="16.5" customHeight="1" spans="1:2">
      <c r="A68" s="28" t="s">
        <v>2079</v>
      </c>
      <c r="B68" s="29"/>
    </row>
    <row r="69" ht="16.5" customHeight="1" spans="1:2">
      <c r="A69" s="28" t="s">
        <v>2080</v>
      </c>
      <c r="B69" s="29">
        <v>4236</v>
      </c>
    </row>
    <row r="70" ht="16.5" customHeight="1" spans="1:2">
      <c r="A70" s="28" t="s">
        <v>2081</v>
      </c>
      <c r="B70" s="29"/>
    </row>
    <row r="71" ht="16.5" customHeight="1" spans="1:2">
      <c r="A71" s="28" t="s">
        <v>2082</v>
      </c>
      <c r="B71" s="29"/>
    </row>
    <row r="72" ht="16.5" customHeight="1" spans="1:2">
      <c r="A72" s="28" t="s">
        <v>2083</v>
      </c>
      <c r="B72" s="29"/>
    </row>
    <row r="73" ht="16.5" customHeight="1" spans="1:2">
      <c r="A73" s="28" t="s">
        <v>2084</v>
      </c>
      <c r="B73" s="29">
        <f>B74+B75+B76</f>
        <v>677</v>
      </c>
    </row>
    <row r="74" ht="16.5" customHeight="1" spans="1:2">
      <c r="A74" s="28" t="s">
        <v>2085</v>
      </c>
      <c r="B74" s="29">
        <v>677</v>
      </c>
    </row>
    <row r="75" ht="16.5" customHeight="1" spans="1:2">
      <c r="A75" s="28" t="s">
        <v>2086</v>
      </c>
      <c r="B75" s="29"/>
    </row>
    <row r="76" ht="16.5" customHeight="1" spans="1:2">
      <c r="A76" s="28" t="s">
        <v>2087</v>
      </c>
      <c r="B76" s="29"/>
    </row>
    <row r="77" ht="16.5" customHeight="1" spans="1:2">
      <c r="A77" s="28" t="s">
        <v>2088</v>
      </c>
      <c r="B77" s="29"/>
    </row>
    <row r="78" ht="16.5" customHeight="1" spans="1:2">
      <c r="A78" s="28" t="s">
        <v>2089</v>
      </c>
      <c r="B78" s="29"/>
    </row>
    <row r="79" ht="16.5" customHeight="1" spans="1:2">
      <c r="A79" s="28" t="s">
        <v>2090</v>
      </c>
      <c r="B79" s="29"/>
    </row>
    <row r="80" ht="16.5" customHeight="1" spans="1:2">
      <c r="A80" s="28" t="s">
        <v>2091</v>
      </c>
      <c r="B80" s="29"/>
    </row>
    <row r="81" ht="16.5" customHeight="1" spans="1:2">
      <c r="A81" s="28" t="s">
        <v>2092</v>
      </c>
      <c r="B81" s="29">
        <f>B82+B83+B84</f>
        <v>8900</v>
      </c>
    </row>
    <row r="82" ht="16.5" customHeight="1" spans="1:2">
      <c r="A82" s="28" t="s">
        <v>2089</v>
      </c>
      <c r="B82" s="29"/>
    </row>
    <row r="83" ht="16.5" customHeight="1" spans="1:2">
      <c r="A83" s="28" t="s">
        <v>2090</v>
      </c>
      <c r="B83" s="29"/>
    </row>
    <row r="84" ht="16.5" customHeight="1" spans="1:2">
      <c r="A84" s="28" t="s">
        <v>2093</v>
      </c>
      <c r="B84" s="29">
        <v>8900</v>
      </c>
    </row>
    <row r="85" ht="16.5" customHeight="1" spans="1:2">
      <c r="A85" s="28" t="s">
        <v>2094</v>
      </c>
      <c r="B85" s="29"/>
    </row>
    <row r="86" ht="16.5" customHeight="1" spans="1:2">
      <c r="A86" s="28" t="s">
        <v>2095</v>
      </c>
      <c r="B86" s="29"/>
    </row>
    <row r="87" ht="16.5" customHeight="1" spans="1:2">
      <c r="A87" s="28" t="s">
        <v>2096</v>
      </c>
      <c r="B87" s="29"/>
    </row>
    <row r="88" ht="16.5" customHeight="1" spans="1:2">
      <c r="A88" s="28" t="s">
        <v>2097</v>
      </c>
      <c r="B88" s="29"/>
    </row>
    <row r="89" ht="16.5" customHeight="1" spans="1:2">
      <c r="A89" s="28" t="s">
        <v>2098</v>
      </c>
      <c r="B89" s="29"/>
    </row>
    <row r="90" ht="16.5" customHeight="1" spans="1:2">
      <c r="A90" s="28" t="s">
        <v>2099</v>
      </c>
      <c r="B90" s="29"/>
    </row>
    <row r="91" ht="16.5" customHeight="1" spans="1:2">
      <c r="A91" s="28" t="s">
        <v>2100</v>
      </c>
      <c r="B91" s="29"/>
    </row>
    <row r="92" ht="16.5" customHeight="1" spans="1:2">
      <c r="A92" s="28" t="s">
        <v>2101</v>
      </c>
      <c r="B92" s="29"/>
    </row>
    <row r="93" ht="16.5" customHeight="1" spans="1:2">
      <c r="A93" s="28" t="s">
        <v>2102</v>
      </c>
      <c r="B93" s="29"/>
    </row>
    <row r="94" ht="16.5" customHeight="1" spans="1:2">
      <c r="A94" s="28" t="s">
        <v>2103</v>
      </c>
      <c r="B94" s="29"/>
    </row>
    <row r="95" ht="16.5" customHeight="1" spans="1:2">
      <c r="A95" s="28" t="s">
        <v>2089</v>
      </c>
      <c r="B95" s="29"/>
    </row>
    <row r="96" ht="16.5" customHeight="1" spans="1:2">
      <c r="A96" s="28" t="s">
        <v>2090</v>
      </c>
      <c r="B96" s="29"/>
    </row>
    <row r="97" ht="16.5" customHeight="1" spans="1:2">
      <c r="A97" s="28" t="s">
        <v>2104</v>
      </c>
      <c r="B97" s="29"/>
    </row>
    <row r="98" ht="16.5" customHeight="1" spans="1:2">
      <c r="A98" s="28" t="s">
        <v>2105</v>
      </c>
      <c r="B98" s="29"/>
    </row>
    <row r="99" ht="16.5" customHeight="1" spans="1:2">
      <c r="A99" s="28" t="s">
        <v>2106</v>
      </c>
      <c r="B99" s="29"/>
    </row>
    <row r="100" ht="16.5" customHeight="1" spans="1:2">
      <c r="A100" s="28" t="s">
        <v>2107</v>
      </c>
      <c r="B100" s="29"/>
    </row>
    <row r="101" ht="16.5" customHeight="1" spans="1:2">
      <c r="A101" s="28" t="s">
        <v>2108</v>
      </c>
      <c r="B101" s="29"/>
    </row>
    <row r="102" ht="16.5" customHeight="1" spans="1:2">
      <c r="A102" s="28" t="s">
        <v>2109</v>
      </c>
      <c r="B102" s="29"/>
    </row>
    <row r="103" ht="16.5" customHeight="1" spans="1:2">
      <c r="A103" s="28" t="s">
        <v>1294</v>
      </c>
      <c r="B103" s="29">
        <v>81</v>
      </c>
    </row>
    <row r="104" ht="16.5" customHeight="1" spans="1:2">
      <c r="A104" s="28" t="s">
        <v>2110</v>
      </c>
      <c r="B104" s="29">
        <v>81</v>
      </c>
    </row>
    <row r="105" ht="16.5" customHeight="1" spans="1:2">
      <c r="A105" s="28" t="s">
        <v>2052</v>
      </c>
      <c r="B105" s="29">
        <v>81</v>
      </c>
    </row>
    <row r="106" ht="16.5" customHeight="1" spans="1:2">
      <c r="A106" s="28" t="s">
        <v>2111</v>
      </c>
      <c r="B106" s="29"/>
    </row>
    <row r="107" ht="16.5" customHeight="1" spans="1:2">
      <c r="A107" s="28" t="s">
        <v>2112</v>
      </c>
      <c r="B107" s="29"/>
    </row>
    <row r="108" ht="16.5" customHeight="1" spans="1:2">
      <c r="A108" s="28" t="s">
        <v>2113</v>
      </c>
      <c r="B108" s="29"/>
    </row>
    <row r="109" ht="16.5" customHeight="1" spans="1:2">
      <c r="A109" s="28" t="s">
        <v>2114</v>
      </c>
      <c r="B109" s="29"/>
    </row>
    <row r="110" ht="16.5" customHeight="1" spans="1:2">
      <c r="A110" s="28" t="s">
        <v>2052</v>
      </c>
      <c r="B110" s="29"/>
    </row>
    <row r="111" ht="16.5" customHeight="1" spans="1:2">
      <c r="A111" s="28" t="s">
        <v>2111</v>
      </c>
      <c r="B111" s="29"/>
    </row>
    <row r="112" ht="16.5" customHeight="1" spans="1:2">
      <c r="A112" s="28" t="s">
        <v>2115</v>
      </c>
      <c r="B112" s="29"/>
    </row>
    <row r="113" ht="16.5" customHeight="1" spans="1:2">
      <c r="A113" s="28" t="s">
        <v>2116</v>
      </c>
      <c r="B113" s="29"/>
    </row>
    <row r="114" ht="16.5" customHeight="1" spans="1:2">
      <c r="A114" s="28" t="s">
        <v>2117</v>
      </c>
      <c r="B114" s="29"/>
    </row>
    <row r="115" ht="16.5" customHeight="1" spans="1:2">
      <c r="A115" s="28" t="s">
        <v>1359</v>
      </c>
      <c r="B115" s="29"/>
    </row>
    <row r="116" ht="16.5" customHeight="1" spans="1:2">
      <c r="A116" s="28" t="s">
        <v>2118</v>
      </c>
      <c r="B116" s="29"/>
    </row>
    <row r="117" ht="16.5" customHeight="1" spans="1:2">
      <c r="A117" s="28" t="s">
        <v>2119</v>
      </c>
      <c r="B117" s="29"/>
    </row>
    <row r="118" ht="16.5" customHeight="1" spans="1:2">
      <c r="A118" s="28" t="s">
        <v>2120</v>
      </c>
      <c r="B118" s="29"/>
    </row>
    <row r="119" ht="16.5" customHeight="1" spans="1:2">
      <c r="A119" s="28" t="s">
        <v>2121</v>
      </c>
      <c r="B119" s="29"/>
    </row>
    <row r="120" ht="16.5" customHeight="1" spans="1:2">
      <c r="A120" s="28" t="s">
        <v>2122</v>
      </c>
      <c r="B120" s="29"/>
    </row>
    <row r="121" ht="16.5" customHeight="1" spans="1:2">
      <c r="A121" s="28" t="s">
        <v>2123</v>
      </c>
      <c r="B121" s="29"/>
    </row>
    <row r="122" ht="16.5" customHeight="1" spans="1:2">
      <c r="A122" s="28" t="s">
        <v>2124</v>
      </c>
      <c r="B122" s="29"/>
    </row>
    <row r="123" ht="16.5" customHeight="1" spans="1:2">
      <c r="A123" s="28" t="s">
        <v>2125</v>
      </c>
      <c r="B123" s="29"/>
    </row>
    <row r="124" ht="16.5" customHeight="1" spans="1:2">
      <c r="A124" s="28" t="s">
        <v>2126</v>
      </c>
      <c r="B124" s="29"/>
    </row>
    <row r="125" ht="16.5" customHeight="1" spans="1:2">
      <c r="A125" s="28" t="s">
        <v>2127</v>
      </c>
      <c r="B125" s="29"/>
    </row>
    <row r="126" ht="16.5" customHeight="1" spans="1:2">
      <c r="A126" s="28" t="s">
        <v>2128</v>
      </c>
      <c r="B126" s="29"/>
    </row>
    <row r="127" ht="16.5" customHeight="1" spans="1:2">
      <c r="A127" s="28" t="s">
        <v>1390</v>
      </c>
      <c r="B127" s="29"/>
    </row>
    <row r="128" ht="16.5" customHeight="1" spans="1:2">
      <c r="A128" s="28" t="s">
        <v>2129</v>
      </c>
      <c r="B128" s="29"/>
    </row>
    <row r="129" ht="16.5" customHeight="1" spans="1:2">
      <c r="A129" s="28" t="s">
        <v>1392</v>
      </c>
      <c r="B129" s="29"/>
    </row>
    <row r="130" ht="16.5" customHeight="1" spans="1:2">
      <c r="A130" s="28" t="s">
        <v>1393</v>
      </c>
      <c r="B130" s="29"/>
    </row>
    <row r="131" ht="16.5" customHeight="1" spans="1:2">
      <c r="A131" s="28" t="s">
        <v>2130</v>
      </c>
      <c r="B131" s="29"/>
    </row>
    <row r="132" ht="16.5" customHeight="1" spans="1:2">
      <c r="A132" s="28" t="s">
        <v>2131</v>
      </c>
      <c r="B132" s="29"/>
    </row>
    <row r="133" ht="16.5" customHeight="1" spans="1:2">
      <c r="A133" s="28" t="s">
        <v>2132</v>
      </c>
      <c r="B133" s="29"/>
    </row>
    <row r="134" ht="16.5" customHeight="1" spans="1:2">
      <c r="A134" s="28" t="s">
        <v>2130</v>
      </c>
      <c r="B134" s="29"/>
    </row>
    <row r="135" ht="16.5" customHeight="1" spans="1:2">
      <c r="A135" s="28" t="s">
        <v>2133</v>
      </c>
      <c r="B135" s="29"/>
    </row>
    <row r="136" ht="16.5" customHeight="1" spans="1:2">
      <c r="A136" s="28" t="s">
        <v>2134</v>
      </c>
      <c r="B136" s="29"/>
    </row>
    <row r="137" ht="16.5" customHeight="1" spans="1:2">
      <c r="A137" s="28" t="s">
        <v>2135</v>
      </c>
      <c r="B137" s="29"/>
    </row>
    <row r="138" ht="16.5" customHeight="1" spans="1:2">
      <c r="A138" s="28" t="s">
        <v>2136</v>
      </c>
      <c r="B138" s="29"/>
    </row>
    <row r="139" ht="16.5" customHeight="1" spans="1:2">
      <c r="A139" s="28" t="s">
        <v>1399</v>
      </c>
      <c r="B139" s="29"/>
    </row>
    <row r="140" ht="16.5" customHeight="1" spans="1:2">
      <c r="A140" s="28" t="s">
        <v>2137</v>
      </c>
      <c r="B140" s="29"/>
    </row>
    <row r="141" ht="16.5" customHeight="1" spans="1:2">
      <c r="A141" s="28" t="s">
        <v>2138</v>
      </c>
      <c r="B141" s="29"/>
    </row>
    <row r="142" ht="16.5" customHeight="1" spans="1:2">
      <c r="A142" s="28" t="s">
        <v>2139</v>
      </c>
      <c r="B142" s="29"/>
    </row>
    <row r="143" ht="16.5" customHeight="1" spans="1:2">
      <c r="A143" s="28" t="s">
        <v>2140</v>
      </c>
      <c r="B143" s="29"/>
    </row>
    <row r="144" ht="16.5" customHeight="1" spans="1:2">
      <c r="A144" s="28" t="s">
        <v>2141</v>
      </c>
      <c r="B144" s="29"/>
    </row>
    <row r="145" ht="16.5" customHeight="1" spans="1:2">
      <c r="A145" s="28" t="s">
        <v>1420</v>
      </c>
      <c r="B145" s="29"/>
    </row>
    <row r="146" ht="16.5" customHeight="1" spans="1:2">
      <c r="A146" s="28" t="s">
        <v>2142</v>
      </c>
      <c r="B146" s="29"/>
    </row>
    <row r="147" ht="16.5" customHeight="1" spans="1:2">
      <c r="A147" s="28" t="s">
        <v>2143</v>
      </c>
      <c r="B147" s="29"/>
    </row>
    <row r="148" ht="16.5" customHeight="1" spans="1:2">
      <c r="A148" s="28" t="s">
        <v>2144</v>
      </c>
      <c r="B148" s="29"/>
    </row>
    <row r="149" ht="16.5" customHeight="1" spans="1:2">
      <c r="A149" s="28" t="s">
        <v>2145</v>
      </c>
      <c r="B149" s="29"/>
    </row>
    <row r="150" ht="16.5" customHeight="1" spans="1:2">
      <c r="A150" s="28" t="s">
        <v>2146</v>
      </c>
      <c r="B150" s="29"/>
    </row>
    <row r="151" ht="16.5" customHeight="1" spans="1:2">
      <c r="A151" s="28" t="s">
        <v>2147</v>
      </c>
      <c r="B151" s="29"/>
    </row>
    <row r="152" ht="16.5" customHeight="1" spans="1:2">
      <c r="A152" s="28" t="s">
        <v>2148</v>
      </c>
      <c r="B152" s="29"/>
    </row>
    <row r="153" ht="16.5" customHeight="1" spans="1:2">
      <c r="A153" s="28" t="s">
        <v>2149</v>
      </c>
      <c r="B153" s="29"/>
    </row>
    <row r="154" ht="16.5" customHeight="1" spans="1:2">
      <c r="A154" s="28" t="s">
        <v>2150</v>
      </c>
      <c r="B154" s="29"/>
    </row>
    <row r="155" ht="16.5" customHeight="1" spans="1:2">
      <c r="A155" s="28" t="s">
        <v>2151</v>
      </c>
      <c r="B155" s="29"/>
    </row>
    <row r="156" ht="16.5" customHeight="1" spans="1:2">
      <c r="A156" s="28" t="s">
        <v>2149</v>
      </c>
      <c r="B156" s="29"/>
    </row>
    <row r="157" ht="16.5" customHeight="1" spans="1:2">
      <c r="A157" s="28" t="s">
        <v>2152</v>
      </c>
      <c r="B157" s="29"/>
    </row>
    <row r="158" ht="16.5" customHeight="1" spans="1:2">
      <c r="A158" s="28" t="s">
        <v>2153</v>
      </c>
      <c r="B158" s="29"/>
    </row>
    <row r="159" ht="16.5" customHeight="1" spans="1:2">
      <c r="A159" s="28" t="s">
        <v>2154</v>
      </c>
      <c r="B159" s="29"/>
    </row>
    <row r="160" ht="16.5" customHeight="1" spans="1:2">
      <c r="A160" s="28" t="s">
        <v>2155</v>
      </c>
      <c r="B160" s="29"/>
    </row>
    <row r="161" ht="16.5" customHeight="1" spans="1:2">
      <c r="A161" s="28" t="s">
        <v>2156</v>
      </c>
      <c r="B161" s="29"/>
    </row>
    <row r="162" ht="16.5" customHeight="1" spans="1:2">
      <c r="A162" s="28" t="s">
        <v>2157</v>
      </c>
      <c r="B162" s="29"/>
    </row>
    <row r="163" ht="16.5" customHeight="1" spans="1:2">
      <c r="A163" s="28" t="s">
        <v>1441</v>
      </c>
      <c r="B163" s="29"/>
    </row>
    <row r="164" ht="16.5" customHeight="1" spans="1:2">
      <c r="A164" s="28" t="s">
        <v>2158</v>
      </c>
      <c r="B164" s="29"/>
    </row>
    <row r="165" ht="16.5" customHeight="1" spans="1:2">
      <c r="A165" s="28" t="s">
        <v>2159</v>
      </c>
      <c r="B165" s="29"/>
    </row>
    <row r="166" ht="16.5" customHeight="1" spans="1:2">
      <c r="A166" s="28" t="s">
        <v>2160</v>
      </c>
      <c r="B166" s="29"/>
    </row>
    <row r="167" ht="16.5" customHeight="1" spans="1:2">
      <c r="A167" s="28" t="s">
        <v>1743</v>
      </c>
      <c r="B167" s="29">
        <v>137872</v>
      </c>
    </row>
    <row r="168" ht="16.5" customHeight="1" spans="1:2">
      <c r="A168" s="28" t="s">
        <v>2161</v>
      </c>
      <c r="B168" s="29">
        <v>137716</v>
      </c>
    </row>
    <row r="169" ht="16.5" customHeight="1" spans="1:2">
      <c r="A169" s="28" t="s">
        <v>2162</v>
      </c>
      <c r="B169" s="29"/>
    </row>
    <row r="170" ht="16.5" customHeight="1" spans="1:2">
      <c r="A170" s="28" t="s">
        <v>2163</v>
      </c>
      <c r="B170" s="29">
        <v>137716</v>
      </c>
    </row>
    <row r="171" ht="16.5" customHeight="1" spans="1:2">
      <c r="A171" s="28" t="s">
        <v>2164</v>
      </c>
      <c r="B171" s="29"/>
    </row>
    <row r="172" ht="16.5" customHeight="1" spans="1:2">
      <c r="A172" s="28" t="s">
        <v>2165</v>
      </c>
      <c r="B172" s="29"/>
    </row>
    <row r="173" ht="16.5" customHeight="1" spans="1:2">
      <c r="A173" s="28" t="s">
        <v>2166</v>
      </c>
      <c r="B173" s="29"/>
    </row>
    <row r="174" ht="16.5" customHeight="1" spans="1:2">
      <c r="A174" s="28" t="s">
        <v>2167</v>
      </c>
      <c r="B174" s="29"/>
    </row>
    <row r="175" ht="16.5" customHeight="1" spans="1:2">
      <c r="A175" s="28" t="s">
        <v>2168</v>
      </c>
      <c r="B175" s="29"/>
    </row>
    <row r="176" ht="16.5" customHeight="1" spans="1:2">
      <c r="A176" s="28" t="s">
        <v>2169</v>
      </c>
      <c r="B176" s="29"/>
    </row>
    <row r="177" ht="16.5" customHeight="1" spans="1:2">
      <c r="A177" s="28" t="s">
        <v>2170</v>
      </c>
      <c r="B177" s="29"/>
    </row>
    <row r="178" ht="16.5" customHeight="1" spans="1:2">
      <c r="A178" s="28" t="s">
        <v>2171</v>
      </c>
      <c r="B178" s="29"/>
    </row>
    <row r="179" ht="16.5" customHeight="1" spans="1:2">
      <c r="A179" s="28" t="s">
        <v>2172</v>
      </c>
      <c r="B179" s="29"/>
    </row>
    <row r="180" ht="16.5" customHeight="1" spans="1:2">
      <c r="A180" s="28" t="s">
        <v>2173</v>
      </c>
      <c r="B180" s="29"/>
    </row>
    <row r="181" ht="16.5" customHeight="1" spans="1:2">
      <c r="A181" s="28" t="s">
        <v>2174</v>
      </c>
      <c r="B181" s="29">
        <f>SUM(B182:B192)</f>
        <v>156</v>
      </c>
    </row>
    <row r="182" ht="16.5" customHeight="1" spans="1:2">
      <c r="A182" s="28" t="s">
        <v>2175</v>
      </c>
      <c r="B182" s="29"/>
    </row>
    <row r="183" ht="16.5" customHeight="1" spans="1:2">
      <c r="A183" s="28" t="s">
        <v>2176</v>
      </c>
      <c r="B183" s="29">
        <v>10</v>
      </c>
    </row>
    <row r="184" ht="16.5" customHeight="1" spans="1:2">
      <c r="A184" s="28" t="s">
        <v>2177</v>
      </c>
      <c r="B184" s="29">
        <v>79</v>
      </c>
    </row>
    <row r="185" ht="16.5" customHeight="1" spans="1:2">
      <c r="A185" s="28" t="s">
        <v>2178</v>
      </c>
      <c r="B185" s="29"/>
    </row>
    <row r="186" ht="16.5" customHeight="1" spans="1:2">
      <c r="A186" s="28" t="s">
        <v>2179</v>
      </c>
      <c r="B186" s="29"/>
    </row>
    <row r="187" ht="16.5" customHeight="1" spans="1:2">
      <c r="A187" s="28" t="s">
        <v>2180</v>
      </c>
      <c r="B187" s="29">
        <v>67</v>
      </c>
    </row>
    <row r="188" ht="16.5" customHeight="1" spans="1:2">
      <c r="A188" s="28" t="s">
        <v>2181</v>
      </c>
      <c r="B188" s="29"/>
    </row>
    <row r="189" ht="16.5" customHeight="1" spans="1:2">
      <c r="A189" s="28" t="s">
        <v>2182</v>
      </c>
      <c r="B189" s="29"/>
    </row>
    <row r="190" ht="16.5" customHeight="1" spans="1:2">
      <c r="A190" s="28" t="s">
        <v>2183</v>
      </c>
      <c r="B190" s="29"/>
    </row>
    <row r="191" ht="16.5" customHeight="1" spans="1:2">
      <c r="A191" s="28" t="s">
        <v>2184</v>
      </c>
      <c r="B191" s="29"/>
    </row>
    <row r="192" ht="16.5" customHeight="1" spans="1:2">
      <c r="A192" s="28" t="s">
        <v>2185</v>
      </c>
      <c r="B192" s="29"/>
    </row>
    <row r="193" ht="16.5" customHeight="1" spans="1:2">
      <c r="A193" s="28" t="s">
        <v>1675</v>
      </c>
      <c r="B193" s="29">
        <v>4715</v>
      </c>
    </row>
    <row r="194" ht="16.5" customHeight="1" spans="1:2">
      <c r="A194" s="28" t="s">
        <v>2186</v>
      </c>
      <c r="B194" s="29">
        <v>4715</v>
      </c>
    </row>
    <row r="195" ht="16.5" customHeight="1" spans="1:2">
      <c r="A195" s="28" t="s">
        <v>2187</v>
      </c>
      <c r="B195" s="29"/>
    </row>
    <row r="196" ht="16.5" customHeight="1" spans="1:2">
      <c r="A196" s="28" t="s">
        <v>2188</v>
      </c>
      <c r="B196" s="29"/>
    </row>
    <row r="197" ht="16.5" customHeight="1" spans="1:2">
      <c r="A197" s="28" t="s">
        <v>2189</v>
      </c>
      <c r="B197" s="29"/>
    </row>
    <row r="198" ht="16.5" customHeight="1" spans="1:2">
      <c r="A198" s="28" t="s">
        <v>2190</v>
      </c>
      <c r="B198" s="29"/>
    </row>
    <row r="199" ht="16.5" customHeight="1" spans="1:2">
      <c r="A199" s="28" t="s">
        <v>2191</v>
      </c>
      <c r="B199" s="29"/>
    </row>
    <row r="200" ht="16.5" customHeight="1" spans="1:2">
      <c r="A200" s="28" t="s">
        <v>2192</v>
      </c>
      <c r="B200" s="29"/>
    </row>
    <row r="201" ht="16.5" customHeight="1" spans="1:2">
      <c r="A201" s="28" t="s">
        <v>2193</v>
      </c>
      <c r="B201" s="29"/>
    </row>
    <row r="202" ht="16.5" customHeight="1" spans="1:2">
      <c r="A202" s="28" t="s">
        <v>2194</v>
      </c>
      <c r="B202" s="29"/>
    </row>
    <row r="203" ht="16.5" customHeight="1" spans="1:2">
      <c r="A203" s="28" t="s">
        <v>2195</v>
      </c>
      <c r="B203" s="29"/>
    </row>
    <row r="204" ht="16.5" customHeight="1" spans="1:2">
      <c r="A204" s="28" t="s">
        <v>2196</v>
      </c>
      <c r="B204" s="29"/>
    </row>
    <row r="205" ht="16.5" customHeight="1" spans="1:2">
      <c r="A205" s="28" t="s">
        <v>2197</v>
      </c>
      <c r="B205" s="29"/>
    </row>
    <row r="206" ht="16.5" customHeight="1" spans="1:2">
      <c r="A206" s="28" t="s">
        <v>2198</v>
      </c>
      <c r="B206" s="29">
        <v>4715</v>
      </c>
    </row>
    <row r="207" ht="16.5" customHeight="1" spans="1:2">
      <c r="A207" s="28" t="s">
        <v>2199</v>
      </c>
      <c r="B207" s="29"/>
    </row>
    <row r="208" ht="16.5" customHeight="1" spans="1:2">
      <c r="A208" s="28" t="s">
        <v>2200</v>
      </c>
      <c r="B208" s="29"/>
    </row>
    <row r="209" ht="16.5" customHeight="1" spans="1:2">
      <c r="A209" s="28" t="s">
        <v>2201</v>
      </c>
      <c r="B209" s="29"/>
    </row>
    <row r="210" ht="16.5" customHeight="1" spans="1:2">
      <c r="A210" s="28" t="s">
        <v>2202</v>
      </c>
      <c r="B210" s="29"/>
    </row>
    <row r="211" ht="16.5" customHeight="1" spans="1:2">
      <c r="A211" s="28" t="s">
        <v>1683</v>
      </c>
      <c r="B211" s="29"/>
    </row>
    <row r="212" ht="16.5" customHeight="1" spans="1:2">
      <c r="A212" s="28" t="s">
        <v>2203</v>
      </c>
      <c r="B212" s="29"/>
    </row>
    <row r="213" ht="16.5" customHeight="1" spans="1:2">
      <c r="A213" s="28" t="s">
        <v>2204</v>
      </c>
      <c r="B213" s="29"/>
    </row>
    <row r="214" ht="16.5" customHeight="1" spans="1:2">
      <c r="A214" s="28" t="s">
        <v>2205</v>
      </c>
      <c r="B214" s="29"/>
    </row>
    <row r="215" ht="16.5" customHeight="1" spans="1:2">
      <c r="A215" s="28" t="s">
        <v>2206</v>
      </c>
      <c r="B215" s="29"/>
    </row>
    <row r="216" ht="16.5" customHeight="1" spans="1:2">
      <c r="A216" s="28" t="s">
        <v>2207</v>
      </c>
      <c r="B216" s="29"/>
    </row>
    <row r="217" ht="16.5" customHeight="1" spans="1:2">
      <c r="A217" s="28" t="s">
        <v>2208</v>
      </c>
      <c r="B217" s="29"/>
    </row>
    <row r="218" ht="16.5" customHeight="1" spans="1:2">
      <c r="A218" s="28" t="s">
        <v>2209</v>
      </c>
      <c r="B218" s="29"/>
    </row>
    <row r="219" ht="16.5" customHeight="1" spans="1:2">
      <c r="A219" s="28" t="s">
        <v>2210</v>
      </c>
      <c r="B219" s="29"/>
    </row>
    <row r="220" ht="16.5" customHeight="1" spans="1:2">
      <c r="A220" s="28" t="s">
        <v>2211</v>
      </c>
      <c r="B220" s="29"/>
    </row>
    <row r="221" ht="16.5" customHeight="1" spans="1:2">
      <c r="A221" s="28" t="s">
        <v>2212</v>
      </c>
      <c r="B221" s="29"/>
    </row>
    <row r="222" ht="16.5" customHeight="1" spans="1:2">
      <c r="A222" s="28" t="s">
        <v>2213</v>
      </c>
      <c r="B222" s="29"/>
    </row>
    <row r="223" ht="16.5" customHeight="1" spans="1:2">
      <c r="A223" s="28" t="s">
        <v>2214</v>
      </c>
      <c r="B223" s="29"/>
    </row>
    <row r="224" ht="16.5" customHeight="1" spans="1:2">
      <c r="A224" s="28" t="s">
        <v>2215</v>
      </c>
      <c r="B224" s="29"/>
    </row>
    <row r="225" ht="16.5" customHeight="1" spans="1:2">
      <c r="A225" s="28" t="s">
        <v>2216</v>
      </c>
      <c r="B225" s="29"/>
    </row>
    <row r="226" ht="16.5" customHeight="1" spans="1:2">
      <c r="A226" s="28" t="s">
        <v>2217</v>
      </c>
      <c r="B226" s="29"/>
    </row>
    <row r="227" ht="16.5" customHeight="1" spans="1:2">
      <c r="A227" s="28" t="s">
        <v>2218</v>
      </c>
      <c r="B227" s="29"/>
    </row>
    <row r="228" ht="16.5" customHeight="1" spans="1:2">
      <c r="A228" s="28" t="s">
        <v>2219</v>
      </c>
      <c r="B228" s="29"/>
    </row>
    <row r="229" ht="16.5" customHeight="1" spans="1:2">
      <c r="A229" s="28" t="s">
        <v>2220</v>
      </c>
      <c r="B229" s="29"/>
    </row>
    <row r="230" ht="16.5" customHeight="1" spans="1:2">
      <c r="A230" s="28" t="s">
        <v>1708</v>
      </c>
      <c r="B230" s="29"/>
    </row>
    <row r="231" ht="16.5" customHeight="1" spans="1:2">
      <c r="A231" s="28" t="s">
        <v>2221</v>
      </c>
      <c r="B231" s="29"/>
    </row>
    <row r="232" ht="16.5" customHeight="1" spans="1:2">
      <c r="A232" s="28" t="s">
        <v>2222</v>
      </c>
      <c r="B232" s="29"/>
    </row>
    <row r="233" ht="16.5" customHeight="1" spans="1:2">
      <c r="A233" s="28" t="s">
        <v>2223</v>
      </c>
      <c r="B233" s="29"/>
    </row>
    <row r="234" ht="16.5" customHeight="1" spans="1:2">
      <c r="A234" s="28" t="s">
        <v>2224</v>
      </c>
      <c r="B234" s="29"/>
    </row>
    <row r="235" ht="16.5" customHeight="1" spans="1:2">
      <c r="A235" s="28" t="s">
        <v>2225</v>
      </c>
      <c r="B235" s="29"/>
    </row>
    <row r="236" ht="16.5" customHeight="1" spans="1:2">
      <c r="A236" s="28" t="s">
        <v>2226</v>
      </c>
      <c r="B236" s="29"/>
    </row>
    <row r="237" ht="16.5" customHeight="1" spans="1:2">
      <c r="A237" s="28" t="s">
        <v>2227</v>
      </c>
      <c r="B237" s="29"/>
    </row>
    <row r="238" ht="16.5" customHeight="1" spans="1:2">
      <c r="A238" s="28" t="s">
        <v>2228</v>
      </c>
      <c r="B238" s="29"/>
    </row>
    <row r="239" ht="16.5" customHeight="1" spans="1:2">
      <c r="A239" s="28" t="s">
        <v>2229</v>
      </c>
      <c r="B239" s="29"/>
    </row>
    <row r="240" ht="16.5" customHeight="1" spans="1:2">
      <c r="A240" s="28" t="s">
        <v>2230</v>
      </c>
      <c r="B240" s="29"/>
    </row>
    <row r="241" ht="16.5" customHeight="1" spans="1:2">
      <c r="A241" s="28" t="s">
        <v>2231</v>
      </c>
      <c r="B241" s="29"/>
    </row>
    <row r="242" ht="16.5" customHeight="1" spans="1:2">
      <c r="A242" s="28" t="s">
        <v>2232</v>
      </c>
      <c r="B242" s="29"/>
    </row>
    <row r="243" ht="16.5" customHeight="1" spans="1:2">
      <c r="A243" s="28" t="s">
        <v>2233</v>
      </c>
      <c r="B243" s="29"/>
    </row>
    <row r="244" ht="16.5" customHeight="1" spans="1:2">
      <c r="A244" s="28" t="s">
        <v>1478</v>
      </c>
      <c r="B244" s="29"/>
    </row>
    <row r="245" ht="16.5" customHeight="1" spans="1:2">
      <c r="A245" s="28" t="s">
        <v>1523</v>
      </c>
      <c r="B245" s="29"/>
    </row>
    <row r="246" ht="16.5" customHeight="1" spans="1:2">
      <c r="A246" s="28" t="s">
        <v>1381</v>
      </c>
      <c r="B246" s="29"/>
    </row>
    <row r="247" ht="16.5" customHeight="1" spans="1:2">
      <c r="A247" s="28" t="s">
        <v>2234</v>
      </c>
      <c r="B247" s="29"/>
    </row>
    <row r="248" ht="16.5" customHeight="1" spans="1:2">
      <c r="A248" s="28" t="s">
        <v>2235</v>
      </c>
      <c r="B248" s="29"/>
    </row>
    <row r="249" ht="16.5" customHeight="1" spans="1:2">
      <c r="A249" s="28" t="s">
        <v>2236</v>
      </c>
      <c r="B249" s="29"/>
    </row>
    <row r="250" ht="16.5" customHeight="1" spans="1:2">
      <c r="A250" s="73"/>
      <c r="B250" s="31"/>
    </row>
    <row r="251" ht="16.5" customHeight="1" spans="1:2">
      <c r="A251" s="73"/>
      <c r="B251" s="31"/>
    </row>
    <row r="252" ht="16.5" customHeight="1" spans="1:2">
      <c r="A252" s="73"/>
      <c r="B252" s="31"/>
    </row>
    <row r="253" ht="16.5" customHeight="1" spans="1:2">
      <c r="A253" s="73"/>
      <c r="B253" s="31"/>
    </row>
    <row r="254" ht="16.5" customHeight="1" spans="1:2">
      <c r="A254" s="73"/>
      <c r="B254" s="31"/>
    </row>
    <row r="255" ht="16.5" customHeight="1" spans="1:2">
      <c r="A255" s="73"/>
      <c r="B255" s="31"/>
    </row>
    <row r="256" ht="16.5" customHeight="1" spans="1:2">
      <c r="A256" s="73"/>
      <c r="B256" s="31"/>
    </row>
    <row r="257" ht="16.5" customHeight="1" spans="1:2">
      <c r="A257" s="26" t="s">
        <v>1687</v>
      </c>
      <c r="B257" s="29">
        <f>B30+B48+B103+B167+B193</f>
        <v>258658</v>
      </c>
    </row>
  </sheetData>
  <mergeCells count="5">
    <mergeCell ref="A1:B1"/>
    <mergeCell ref="A2:B2"/>
    <mergeCell ref="A3:B3"/>
    <mergeCell ref="A4:A5"/>
    <mergeCell ref="B4:B5"/>
  </mergeCells>
  <pageMargins left="0.699305555555556" right="0.699305555555556" top="0.156944444444444" bottom="0.118055555555556" header="0.196527777777778" footer="0.11805555555555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6"/>
  <sheetViews>
    <sheetView workbookViewId="0">
      <selection activeCell="A8" sqref="A8"/>
    </sheetView>
  </sheetViews>
  <sheetFormatPr defaultColWidth="9.125" defaultRowHeight="14.25" outlineLevelCol="1"/>
  <cols>
    <col min="1" max="1" width="50.625" style="37" customWidth="1"/>
    <col min="2" max="2" width="21.125" style="37" customWidth="1"/>
    <col min="3" max="246" width="9.125" style="37" customWidth="1"/>
    <col min="247" max="16374" width="9.125" style="37"/>
  </cols>
  <sheetData>
    <row r="1" s="37" customFormat="1" ht="39.95" customHeight="1" spans="1:2">
      <c r="A1" s="39" t="s">
        <v>2237</v>
      </c>
      <c r="B1" s="39"/>
    </row>
    <row r="2" s="37" customFormat="1" ht="29.1" customHeight="1" spans="1:2">
      <c r="A2" s="41" t="s">
        <v>1</v>
      </c>
      <c r="B2" s="41"/>
    </row>
    <row r="3" s="36" customFormat="1" ht="17.65" customHeight="1" spans="1:2">
      <c r="A3" s="26" t="s">
        <v>2</v>
      </c>
      <c r="B3" s="26" t="s">
        <v>2027</v>
      </c>
    </row>
    <row r="4" s="36" customFormat="1" ht="33.75" customHeight="1" spans="1:2">
      <c r="A4" s="26"/>
      <c r="B4" s="26"/>
    </row>
    <row r="5" s="37" customFormat="1" ht="16.5" customHeight="1" spans="1:2">
      <c r="A5" s="28" t="s">
        <v>940</v>
      </c>
      <c r="B5" s="29"/>
    </row>
    <row r="6" s="37" customFormat="1" ht="16.5" customHeight="1" spans="1:2">
      <c r="A6" s="28" t="s">
        <v>2028</v>
      </c>
      <c r="B6" s="29"/>
    </row>
    <row r="7" s="37" customFormat="1" ht="16.5" customHeight="1" spans="1:2">
      <c r="A7" s="28" t="s">
        <v>2029</v>
      </c>
      <c r="B7" s="29"/>
    </row>
    <row r="8" s="37" customFormat="1" ht="16.5" customHeight="1" spans="1:2">
      <c r="A8" s="28" t="s">
        <v>2030</v>
      </c>
      <c r="B8" s="29"/>
    </row>
    <row r="9" s="37" customFormat="1" ht="16.5" customHeight="1" spans="1:2">
      <c r="A9" s="28" t="s">
        <v>2031</v>
      </c>
      <c r="B9" s="29"/>
    </row>
    <row r="10" s="37" customFormat="1" ht="16.5" customHeight="1" spans="1:2">
      <c r="A10" s="28" t="s">
        <v>2032</v>
      </c>
      <c r="B10" s="29"/>
    </row>
    <row r="11" s="37" customFormat="1" ht="16.5" customHeight="1" spans="1:2">
      <c r="A11" s="28" t="s">
        <v>2033</v>
      </c>
      <c r="B11" s="29"/>
    </row>
    <row r="12" s="37" customFormat="1" ht="16.5" customHeight="1" spans="1:2">
      <c r="A12" s="28" t="s">
        <v>2034</v>
      </c>
      <c r="B12" s="29"/>
    </row>
    <row r="13" s="37" customFormat="1" ht="16.5" customHeight="1" spans="1:2">
      <c r="A13" s="28" t="s">
        <v>989</v>
      </c>
      <c r="B13" s="29"/>
    </row>
    <row r="14" s="37" customFormat="1" ht="16.5" customHeight="1" spans="1:2">
      <c r="A14" s="28" t="s">
        <v>2035</v>
      </c>
      <c r="B14" s="29"/>
    </row>
    <row r="15" s="37" customFormat="1" ht="16.5" customHeight="1" spans="1:2">
      <c r="A15" s="28" t="s">
        <v>2036</v>
      </c>
      <c r="B15" s="29"/>
    </row>
    <row r="16" s="37" customFormat="1" ht="16.5" customHeight="1" spans="1:2">
      <c r="A16" s="28" t="s">
        <v>2037</v>
      </c>
      <c r="B16" s="29"/>
    </row>
    <row r="17" s="37" customFormat="1" ht="16.5" customHeight="1" spans="1:2">
      <c r="A17" s="28" t="s">
        <v>2038</v>
      </c>
      <c r="B17" s="29"/>
    </row>
    <row r="18" s="37" customFormat="1" ht="16.5" customHeight="1" spans="1:2">
      <c r="A18" s="28" t="s">
        <v>2039</v>
      </c>
      <c r="B18" s="29"/>
    </row>
    <row r="19" s="37" customFormat="1" ht="16.5" customHeight="1" spans="1:2">
      <c r="A19" s="28" t="s">
        <v>2040</v>
      </c>
      <c r="B19" s="29"/>
    </row>
    <row r="20" s="37" customFormat="1" ht="16.5" customHeight="1" spans="1:2">
      <c r="A20" s="28" t="s">
        <v>2041</v>
      </c>
      <c r="B20" s="29"/>
    </row>
    <row r="21" s="37" customFormat="1" ht="16.5" customHeight="1" spans="1:2">
      <c r="A21" s="28" t="s">
        <v>2042</v>
      </c>
      <c r="B21" s="29"/>
    </row>
    <row r="22" s="37" customFormat="1" ht="16.5" customHeight="1" spans="1:2">
      <c r="A22" s="28" t="s">
        <v>2043</v>
      </c>
      <c r="B22" s="29"/>
    </row>
    <row r="23" s="37" customFormat="1" ht="16.5" customHeight="1" spans="1:2">
      <c r="A23" s="28" t="s">
        <v>2044</v>
      </c>
      <c r="B23" s="29"/>
    </row>
    <row r="24" s="37" customFormat="1" ht="16.5" customHeight="1" spans="1:2">
      <c r="A24" s="28" t="s">
        <v>2045</v>
      </c>
      <c r="B24" s="29"/>
    </row>
    <row r="25" s="37" customFormat="1" ht="16.5" customHeight="1" spans="1:2">
      <c r="A25" s="28" t="s">
        <v>2046</v>
      </c>
      <c r="B25" s="29"/>
    </row>
    <row r="26" s="37" customFormat="1" ht="16.5" customHeight="1" spans="1:2">
      <c r="A26" s="28" t="s">
        <v>2047</v>
      </c>
      <c r="B26" s="29"/>
    </row>
    <row r="27" s="37" customFormat="1" ht="16.5" customHeight="1" spans="1:2">
      <c r="A27" s="28" t="s">
        <v>2048</v>
      </c>
      <c r="B27" s="29"/>
    </row>
    <row r="28" s="37" customFormat="1" ht="16.5" customHeight="1" spans="1:2">
      <c r="A28" s="28" t="s">
        <v>2049</v>
      </c>
      <c r="B28" s="29"/>
    </row>
    <row r="29" s="37" customFormat="1" ht="16.5" customHeight="1" spans="1:2">
      <c r="A29" s="28" t="s">
        <v>1031</v>
      </c>
      <c r="B29" s="29">
        <f>B30+B34</f>
        <v>1502</v>
      </c>
    </row>
    <row r="30" s="37" customFormat="1" ht="16.5" customHeight="1" spans="1:2">
      <c r="A30" s="28" t="s">
        <v>2050</v>
      </c>
      <c r="B30" s="29">
        <v>1327</v>
      </c>
    </row>
    <row r="31" s="37" customFormat="1" ht="16.5" customHeight="1" spans="1:2">
      <c r="A31" s="28" t="s">
        <v>2051</v>
      </c>
      <c r="B31" s="29">
        <v>1327</v>
      </c>
    </row>
    <row r="32" s="37" customFormat="1" ht="16.5" customHeight="1" spans="1:2">
      <c r="A32" s="28" t="s">
        <v>2052</v>
      </c>
      <c r="B32" s="29"/>
    </row>
    <row r="33" s="37" customFormat="1" ht="16.5" customHeight="1" spans="1:2">
      <c r="A33" s="28" t="s">
        <v>2053</v>
      </c>
      <c r="B33" s="29"/>
    </row>
    <row r="34" s="37" customFormat="1" ht="16.5" customHeight="1" spans="1:2">
      <c r="A34" s="28" t="s">
        <v>2054</v>
      </c>
      <c r="B34" s="29">
        <v>175</v>
      </c>
    </row>
    <row r="35" s="37" customFormat="1" ht="16.5" customHeight="1" spans="1:2">
      <c r="A35" s="28" t="s">
        <v>2051</v>
      </c>
      <c r="B35" s="29"/>
    </row>
    <row r="36" s="37" customFormat="1" ht="16.5" customHeight="1" spans="1:2">
      <c r="A36" s="28" t="s">
        <v>2052</v>
      </c>
      <c r="B36" s="29">
        <v>175</v>
      </c>
    </row>
    <row r="37" s="37" customFormat="1" ht="16.5" customHeight="1" spans="1:2">
      <c r="A37" s="28" t="s">
        <v>2055</v>
      </c>
      <c r="B37" s="29"/>
    </row>
    <row r="38" s="37" customFormat="1" ht="16.5" customHeight="1" spans="1:2">
      <c r="A38" s="28" t="s">
        <v>2056</v>
      </c>
      <c r="B38" s="29"/>
    </row>
    <row r="39" s="37" customFormat="1" ht="16.5" customHeight="1" spans="1:2">
      <c r="A39" s="28" t="s">
        <v>2052</v>
      </c>
      <c r="B39" s="29"/>
    </row>
    <row r="40" s="37" customFormat="1" ht="16.5" customHeight="1" spans="1:2">
      <c r="A40" s="28" t="s">
        <v>2057</v>
      </c>
      <c r="B40" s="29"/>
    </row>
    <row r="41" s="37" customFormat="1" ht="16.5" customHeight="1" spans="1:2">
      <c r="A41" s="28" t="s">
        <v>1203</v>
      </c>
      <c r="B41" s="29"/>
    </row>
    <row r="42" s="37" customFormat="1" ht="16.5" customHeight="1" spans="1:2">
      <c r="A42" s="28" t="s">
        <v>2058</v>
      </c>
      <c r="B42" s="29"/>
    </row>
    <row r="43" s="37" customFormat="1" ht="16.5" customHeight="1" spans="1:2">
      <c r="A43" s="28" t="s">
        <v>2059</v>
      </c>
      <c r="B43" s="29"/>
    </row>
    <row r="44" s="37" customFormat="1" ht="16.5" customHeight="1" spans="1:2">
      <c r="A44" s="28" t="s">
        <v>2060</v>
      </c>
      <c r="B44" s="29"/>
    </row>
    <row r="45" s="37" customFormat="1" ht="16.5" customHeight="1" spans="1:2">
      <c r="A45" s="28" t="s">
        <v>2061</v>
      </c>
      <c r="B45" s="29"/>
    </row>
    <row r="46" s="37" customFormat="1" ht="16.5" customHeight="1" spans="1:2">
      <c r="A46" s="28" t="s">
        <v>2062</v>
      </c>
      <c r="B46" s="29"/>
    </row>
    <row r="47" s="37" customFormat="1" ht="16.5" customHeight="1" spans="1:2">
      <c r="A47" s="28" t="s">
        <v>1274</v>
      </c>
      <c r="B47" s="29">
        <f>B48+B61+B65+B66+B72+B80</f>
        <v>114488</v>
      </c>
    </row>
    <row r="48" s="37" customFormat="1" ht="16.5" customHeight="1" spans="1:2">
      <c r="A48" s="28" t="s">
        <v>2063</v>
      </c>
      <c r="B48" s="29">
        <f>SUM(B49:B60)</f>
        <v>98169</v>
      </c>
    </row>
    <row r="49" s="37" customFormat="1" ht="16.5" customHeight="1" spans="1:2">
      <c r="A49" s="28" t="s">
        <v>2064</v>
      </c>
      <c r="B49" s="29">
        <v>19755</v>
      </c>
    </row>
    <row r="50" s="37" customFormat="1" ht="16.5" customHeight="1" spans="1:2">
      <c r="A50" s="28" t="s">
        <v>2065</v>
      </c>
      <c r="B50" s="29">
        <v>4165</v>
      </c>
    </row>
    <row r="51" s="37" customFormat="1" ht="16.5" customHeight="1" spans="1:2">
      <c r="A51" s="28" t="s">
        <v>2066</v>
      </c>
      <c r="B51" s="29">
        <v>25302</v>
      </c>
    </row>
    <row r="52" s="37" customFormat="1" ht="16.5" customHeight="1" spans="1:2">
      <c r="A52" s="28" t="s">
        <v>2067</v>
      </c>
      <c r="B52" s="29">
        <v>2865</v>
      </c>
    </row>
    <row r="53" s="37" customFormat="1" ht="16.5" customHeight="1" spans="1:2">
      <c r="A53" s="28" t="s">
        <v>2068</v>
      </c>
      <c r="B53" s="29">
        <v>13098</v>
      </c>
    </row>
    <row r="54" s="37" customFormat="1" ht="16.5" customHeight="1" spans="1:2">
      <c r="A54" s="28" t="s">
        <v>2069</v>
      </c>
      <c r="B54" s="29"/>
    </row>
    <row r="55" s="37" customFormat="1" ht="16.5" customHeight="1" spans="1:2">
      <c r="A55" s="28" t="s">
        <v>2070</v>
      </c>
      <c r="B55" s="29"/>
    </row>
    <row r="56" s="37" customFormat="1" ht="16.5" customHeight="1" spans="1:2">
      <c r="A56" s="28" t="s">
        <v>2071</v>
      </c>
      <c r="B56" s="29"/>
    </row>
    <row r="57" s="37" customFormat="1" ht="16.5" customHeight="1" spans="1:2">
      <c r="A57" s="28" t="s">
        <v>2072</v>
      </c>
      <c r="B57" s="29"/>
    </row>
    <row r="58" s="37" customFormat="1" ht="16.5" customHeight="1" spans="1:2">
      <c r="A58" s="28" t="s">
        <v>2073</v>
      </c>
      <c r="B58" s="29"/>
    </row>
    <row r="59" s="37" customFormat="1" ht="16.5" customHeight="1" spans="1:2">
      <c r="A59" s="28" t="s">
        <v>1581</v>
      </c>
      <c r="B59" s="29"/>
    </row>
    <row r="60" s="37" customFormat="1" ht="16.5" customHeight="1" spans="1:2">
      <c r="A60" s="28" t="s">
        <v>2074</v>
      </c>
      <c r="B60" s="29">
        <v>32984</v>
      </c>
    </row>
    <row r="61" s="37" customFormat="1" ht="16.5" customHeight="1" spans="1:2">
      <c r="A61" s="28" t="s">
        <v>2075</v>
      </c>
      <c r="B61" s="29">
        <v>1986</v>
      </c>
    </row>
    <row r="62" s="37" customFormat="1" ht="16.5" customHeight="1" spans="1:2">
      <c r="A62" s="28" t="s">
        <v>2064</v>
      </c>
      <c r="B62" s="29">
        <v>1986</v>
      </c>
    </row>
    <row r="63" s="37" customFormat="1" ht="16.5" customHeight="1" spans="1:2">
      <c r="A63" s="28" t="s">
        <v>2065</v>
      </c>
      <c r="B63" s="29"/>
    </row>
    <row r="64" s="37" customFormat="1" ht="16.5" customHeight="1" spans="1:2">
      <c r="A64" s="28" t="s">
        <v>2076</v>
      </c>
      <c r="B64" s="29"/>
    </row>
    <row r="65" s="37" customFormat="1" ht="16.5" customHeight="1" spans="1:2">
      <c r="A65" s="28" t="s">
        <v>2077</v>
      </c>
      <c r="B65" s="29">
        <v>520</v>
      </c>
    </row>
    <row r="66" s="37" customFormat="1" ht="16.5" customHeight="1" spans="1:2">
      <c r="A66" s="28" t="s">
        <v>2078</v>
      </c>
      <c r="B66" s="29">
        <v>4236</v>
      </c>
    </row>
    <row r="67" s="37" customFormat="1" ht="16.5" customHeight="1" spans="1:2">
      <c r="A67" s="28" t="s">
        <v>2079</v>
      </c>
      <c r="B67" s="29"/>
    </row>
    <row r="68" s="37" customFormat="1" ht="16.5" customHeight="1" spans="1:2">
      <c r="A68" s="28" t="s">
        <v>2080</v>
      </c>
      <c r="B68" s="29">
        <v>4236</v>
      </c>
    </row>
    <row r="69" s="37" customFormat="1" ht="16.5" customHeight="1" spans="1:2">
      <c r="A69" s="28" t="s">
        <v>2081</v>
      </c>
      <c r="B69" s="29"/>
    </row>
    <row r="70" s="37" customFormat="1" ht="16.5" customHeight="1" spans="1:2">
      <c r="A70" s="28" t="s">
        <v>2082</v>
      </c>
      <c r="B70" s="29"/>
    </row>
    <row r="71" s="37" customFormat="1" ht="16.5" customHeight="1" spans="1:2">
      <c r="A71" s="28" t="s">
        <v>2083</v>
      </c>
      <c r="B71" s="29"/>
    </row>
    <row r="72" ht="16.5" customHeight="1" spans="1:2">
      <c r="A72" s="28" t="s">
        <v>2084</v>
      </c>
      <c r="B72" s="29">
        <v>677</v>
      </c>
    </row>
    <row r="73" ht="16.5" customHeight="1" spans="1:2">
      <c r="A73" s="28" t="s">
        <v>2085</v>
      </c>
      <c r="B73" s="29">
        <v>677</v>
      </c>
    </row>
    <row r="74" ht="16.5" customHeight="1" spans="1:2">
      <c r="A74" s="28" t="s">
        <v>2086</v>
      </c>
      <c r="B74" s="29"/>
    </row>
    <row r="75" ht="16.5" customHeight="1" spans="1:2">
      <c r="A75" s="28" t="s">
        <v>2087</v>
      </c>
      <c r="B75" s="29"/>
    </row>
    <row r="76" ht="16.5" customHeight="1" spans="1:2">
      <c r="A76" s="28" t="s">
        <v>2088</v>
      </c>
      <c r="B76" s="29"/>
    </row>
    <row r="77" ht="16.5" customHeight="1" spans="1:2">
      <c r="A77" s="28" t="s">
        <v>2089</v>
      </c>
      <c r="B77" s="29"/>
    </row>
    <row r="78" ht="16.5" customHeight="1" spans="1:2">
      <c r="A78" s="28" t="s">
        <v>2090</v>
      </c>
      <c r="B78" s="29"/>
    </row>
    <row r="79" ht="16.5" customHeight="1" spans="1:2">
      <c r="A79" s="28" t="s">
        <v>2091</v>
      </c>
      <c r="B79" s="29"/>
    </row>
    <row r="80" ht="16.5" customHeight="1" spans="1:2">
      <c r="A80" s="28" t="s">
        <v>2092</v>
      </c>
      <c r="B80" s="29">
        <v>8900</v>
      </c>
    </row>
    <row r="81" ht="16.5" customHeight="1" spans="1:2">
      <c r="A81" s="28" t="s">
        <v>2089</v>
      </c>
      <c r="B81" s="29"/>
    </row>
    <row r="82" ht="16.5" customHeight="1" spans="1:2">
      <c r="A82" s="28" t="s">
        <v>2090</v>
      </c>
      <c r="B82" s="29"/>
    </row>
    <row r="83" ht="16.5" customHeight="1" spans="1:2">
      <c r="A83" s="28" t="s">
        <v>2093</v>
      </c>
      <c r="B83" s="29">
        <v>8900</v>
      </c>
    </row>
    <row r="84" ht="16.5" customHeight="1" spans="1:2">
      <c r="A84" s="28" t="s">
        <v>2094</v>
      </c>
      <c r="B84" s="29"/>
    </row>
    <row r="85" ht="16.5" customHeight="1" spans="1:2">
      <c r="A85" s="28" t="s">
        <v>2095</v>
      </c>
      <c r="B85" s="29"/>
    </row>
    <row r="86" ht="16.5" customHeight="1" spans="1:2">
      <c r="A86" s="28" t="s">
        <v>2096</v>
      </c>
      <c r="B86" s="29"/>
    </row>
    <row r="87" ht="16.5" customHeight="1" spans="1:2">
      <c r="A87" s="28" t="s">
        <v>2097</v>
      </c>
      <c r="B87" s="29"/>
    </row>
    <row r="88" ht="16.5" customHeight="1" spans="1:2">
      <c r="A88" s="28" t="s">
        <v>2098</v>
      </c>
      <c r="B88" s="29"/>
    </row>
    <row r="89" ht="16.5" customHeight="1" spans="1:2">
      <c r="A89" s="28" t="s">
        <v>2099</v>
      </c>
      <c r="B89" s="29"/>
    </row>
    <row r="90" ht="16.5" customHeight="1" spans="1:2">
      <c r="A90" s="28" t="s">
        <v>2100</v>
      </c>
      <c r="B90" s="29"/>
    </row>
    <row r="91" ht="16.5" customHeight="1" spans="1:2">
      <c r="A91" s="28" t="s">
        <v>2101</v>
      </c>
      <c r="B91" s="29"/>
    </row>
    <row r="92" ht="16.5" customHeight="1" spans="1:2">
      <c r="A92" s="28" t="s">
        <v>2102</v>
      </c>
      <c r="B92" s="29"/>
    </row>
    <row r="93" ht="16.5" customHeight="1" spans="1:2">
      <c r="A93" s="28" t="s">
        <v>2103</v>
      </c>
      <c r="B93" s="29"/>
    </row>
    <row r="94" ht="16.5" customHeight="1" spans="1:2">
      <c r="A94" s="28" t="s">
        <v>2089</v>
      </c>
      <c r="B94" s="29"/>
    </row>
    <row r="95" ht="16.5" customHeight="1" spans="1:2">
      <c r="A95" s="28" t="s">
        <v>2090</v>
      </c>
      <c r="B95" s="29"/>
    </row>
    <row r="96" ht="16.5" customHeight="1" spans="1:2">
      <c r="A96" s="28" t="s">
        <v>2104</v>
      </c>
      <c r="B96" s="29"/>
    </row>
    <row r="97" ht="16.5" customHeight="1" spans="1:2">
      <c r="A97" s="28" t="s">
        <v>2105</v>
      </c>
      <c r="B97" s="29"/>
    </row>
    <row r="98" ht="16.5" customHeight="1" spans="1:2">
      <c r="A98" s="28" t="s">
        <v>2106</v>
      </c>
      <c r="B98" s="29"/>
    </row>
    <row r="99" ht="16.5" customHeight="1" spans="1:2">
      <c r="A99" s="28" t="s">
        <v>2107</v>
      </c>
      <c r="B99" s="29"/>
    </row>
    <row r="100" ht="16.5" customHeight="1" spans="1:2">
      <c r="A100" s="28" t="s">
        <v>2108</v>
      </c>
      <c r="B100" s="29"/>
    </row>
    <row r="101" ht="16.5" customHeight="1" spans="1:2">
      <c r="A101" s="28" t="s">
        <v>2109</v>
      </c>
      <c r="B101" s="29"/>
    </row>
    <row r="102" ht="16.5" customHeight="1" spans="1:2">
      <c r="A102" s="28" t="s">
        <v>1294</v>
      </c>
      <c r="B102" s="29">
        <v>81</v>
      </c>
    </row>
    <row r="103" ht="16.5" customHeight="1" spans="1:2">
      <c r="A103" s="28" t="s">
        <v>2110</v>
      </c>
      <c r="B103" s="29">
        <v>81</v>
      </c>
    </row>
    <row r="104" ht="16.5" customHeight="1" spans="1:2">
      <c r="A104" s="28" t="s">
        <v>2052</v>
      </c>
      <c r="B104" s="29">
        <v>81</v>
      </c>
    </row>
    <row r="105" ht="16.5" customHeight="1" spans="1:2">
      <c r="A105" s="28" t="s">
        <v>2111</v>
      </c>
      <c r="B105" s="29"/>
    </row>
    <row r="106" ht="16.5" customHeight="1" spans="1:2">
      <c r="A106" s="28" t="s">
        <v>2112</v>
      </c>
      <c r="B106" s="29"/>
    </row>
    <row r="107" ht="16.5" customHeight="1" spans="1:2">
      <c r="A107" s="28" t="s">
        <v>2113</v>
      </c>
      <c r="B107" s="29"/>
    </row>
    <row r="108" ht="16.5" customHeight="1" spans="1:2">
      <c r="A108" s="28" t="s">
        <v>2114</v>
      </c>
      <c r="B108" s="29"/>
    </row>
    <row r="109" ht="16.5" customHeight="1" spans="1:2">
      <c r="A109" s="28" t="s">
        <v>2052</v>
      </c>
      <c r="B109" s="29"/>
    </row>
    <row r="110" ht="16.5" customHeight="1" spans="1:2">
      <c r="A110" s="28" t="s">
        <v>2111</v>
      </c>
      <c r="B110" s="29"/>
    </row>
    <row r="111" ht="16.5" customHeight="1" spans="1:2">
      <c r="A111" s="28" t="s">
        <v>2115</v>
      </c>
      <c r="B111" s="29"/>
    </row>
    <row r="112" ht="16.5" customHeight="1" spans="1:2">
      <c r="A112" s="28" t="s">
        <v>2116</v>
      </c>
      <c r="B112" s="29"/>
    </row>
    <row r="113" ht="16.5" customHeight="1" spans="1:2">
      <c r="A113" s="28" t="s">
        <v>2117</v>
      </c>
      <c r="B113" s="29"/>
    </row>
    <row r="114" ht="16.5" customHeight="1" spans="1:2">
      <c r="A114" s="28" t="s">
        <v>1359</v>
      </c>
      <c r="B114" s="29"/>
    </row>
    <row r="115" ht="16.5" customHeight="1" spans="1:2">
      <c r="A115" s="28" t="s">
        <v>2118</v>
      </c>
      <c r="B115" s="29"/>
    </row>
    <row r="116" ht="16.5" customHeight="1" spans="1:2">
      <c r="A116" s="28" t="s">
        <v>2119</v>
      </c>
      <c r="B116" s="29"/>
    </row>
    <row r="117" ht="16.5" customHeight="1" spans="1:2">
      <c r="A117" s="28" t="s">
        <v>2120</v>
      </c>
      <c r="B117" s="29"/>
    </row>
    <row r="118" ht="16.5" customHeight="1" spans="1:2">
      <c r="A118" s="28" t="s">
        <v>2121</v>
      </c>
      <c r="B118" s="29"/>
    </row>
    <row r="119" ht="16.5" customHeight="1" spans="1:2">
      <c r="A119" s="28" t="s">
        <v>2122</v>
      </c>
      <c r="B119" s="29"/>
    </row>
    <row r="120" ht="16.5" customHeight="1" spans="1:2">
      <c r="A120" s="28" t="s">
        <v>2123</v>
      </c>
      <c r="B120" s="29"/>
    </row>
    <row r="121" ht="16.5" customHeight="1" spans="1:2">
      <c r="A121" s="28" t="s">
        <v>2124</v>
      </c>
      <c r="B121" s="29"/>
    </row>
    <row r="122" ht="16.5" customHeight="1" spans="1:2">
      <c r="A122" s="28" t="s">
        <v>2125</v>
      </c>
      <c r="B122" s="29"/>
    </row>
    <row r="123" ht="16.5" customHeight="1" spans="1:2">
      <c r="A123" s="28" t="s">
        <v>2126</v>
      </c>
      <c r="B123" s="29"/>
    </row>
    <row r="124" ht="16.5" customHeight="1" spans="1:2">
      <c r="A124" s="28" t="s">
        <v>2127</v>
      </c>
      <c r="B124" s="29"/>
    </row>
    <row r="125" ht="16.5" customHeight="1" spans="1:2">
      <c r="A125" s="28" t="s">
        <v>2128</v>
      </c>
      <c r="B125" s="29"/>
    </row>
    <row r="126" ht="16.5" customHeight="1" spans="1:2">
      <c r="A126" s="28" t="s">
        <v>1390</v>
      </c>
      <c r="B126" s="29"/>
    </row>
    <row r="127" ht="16.5" customHeight="1" spans="1:2">
      <c r="A127" s="28" t="s">
        <v>2129</v>
      </c>
      <c r="B127" s="29"/>
    </row>
    <row r="128" ht="16.5" customHeight="1" spans="1:2">
      <c r="A128" s="28" t="s">
        <v>1392</v>
      </c>
      <c r="B128" s="29"/>
    </row>
    <row r="129" ht="16.5" customHeight="1" spans="1:2">
      <c r="A129" s="28" t="s">
        <v>1393</v>
      </c>
      <c r="B129" s="29"/>
    </row>
    <row r="130" ht="16.5" customHeight="1" spans="1:2">
      <c r="A130" s="28" t="s">
        <v>2130</v>
      </c>
      <c r="B130" s="29"/>
    </row>
    <row r="131" ht="16.5" customHeight="1" spans="1:2">
      <c r="A131" s="28" t="s">
        <v>2131</v>
      </c>
      <c r="B131" s="29"/>
    </row>
    <row r="132" ht="16.5" customHeight="1" spans="1:2">
      <c r="A132" s="28" t="s">
        <v>2132</v>
      </c>
      <c r="B132" s="29"/>
    </row>
    <row r="133" ht="16.5" customHeight="1" spans="1:2">
      <c r="A133" s="28" t="s">
        <v>2130</v>
      </c>
      <c r="B133" s="29"/>
    </row>
    <row r="134" ht="16.5" customHeight="1" spans="1:2">
      <c r="A134" s="28" t="s">
        <v>2133</v>
      </c>
      <c r="B134" s="29"/>
    </row>
    <row r="135" ht="16.5" customHeight="1" spans="1:2">
      <c r="A135" s="28" t="s">
        <v>2134</v>
      </c>
      <c r="B135" s="29"/>
    </row>
    <row r="136" ht="16.5" customHeight="1" spans="1:2">
      <c r="A136" s="28" t="s">
        <v>2135</v>
      </c>
      <c r="B136" s="29"/>
    </row>
    <row r="137" ht="16.5" customHeight="1" spans="1:2">
      <c r="A137" s="28" t="s">
        <v>2136</v>
      </c>
      <c r="B137" s="29"/>
    </row>
    <row r="138" ht="16.5" customHeight="1" spans="1:2">
      <c r="A138" s="28" t="s">
        <v>1399</v>
      </c>
      <c r="B138" s="29"/>
    </row>
    <row r="139" ht="16.5" customHeight="1" spans="1:2">
      <c r="A139" s="28" t="s">
        <v>2137</v>
      </c>
      <c r="B139" s="29"/>
    </row>
    <row r="140" ht="16.5" customHeight="1" spans="1:2">
      <c r="A140" s="28" t="s">
        <v>2138</v>
      </c>
      <c r="B140" s="29"/>
    </row>
    <row r="141" ht="16.5" customHeight="1" spans="1:2">
      <c r="A141" s="28" t="s">
        <v>2139</v>
      </c>
      <c r="B141" s="29"/>
    </row>
    <row r="142" ht="16.5" customHeight="1" spans="1:2">
      <c r="A142" s="28" t="s">
        <v>2140</v>
      </c>
      <c r="B142" s="29"/>
    </row>
    <row r="143" ht="16.5" customHeight="1" spans="1:2">
      <c r="A143" s="28" t="s">
        <v>2141</v>
      </c>
      <c r="B143" s="29"/>
    </row>
    <row r="144" ht="16.5" customHeight="1" spans="1:2">
      <c r="A144" s="28" t="s">
        <v>1420</v>
      </c>
      <c r="B144" s="29"/>
    </row>
    <row r="145" ht="16.5" customHeight="1" spans="1:2">
      <c r="A145" s="28" t="s">
        <v>2142</v>
      </c>
      <c r="B145" s="29"/>
    </row>
    <row r="146" ht="16.5" customHeight="1" spans="1:2">
      <c r="A146" s="28" t="s">
        <v>2143</v>
      </c>
      <c r="B146" s="29"/>
    </row>
    <row r="147" ht="16.5" customHeight="1" spans="1:2">
      <c r="A147" s="28" t="s">
        <v>2144</v>
      </c>
      <c r="B147" s="29"/>
    </row>
    <row r="148" ht="16.5" customHeight="1" spans="1:2">
      <c r="A148" s="28" t="s">
        <v>2145</v>
      </c>
      <c r="B148" s="29"/>
    </row>
    <row r="149" ht="16.5" customHeight="1" spans="1:2">
      <c r="A149" s="28" t="s">
        <v>2146</v>
      </c>
      <c r="B149" s="29"/>
    </row>
    <row r="150" ht="16.5" customHeight="1" spans="1:2">
      <c r="A150" s="28" t="s">
        <v>2147</v>
      </c>
      <c r="B150" s="29"/>
    </row>
    <row r="151" ht="16.5" customHeight="1" spans="1:2">
      <c r="A151" s="28" t="s">
        <v>2148</v>
      </c>
      <c r="B151" s="29"/>
    </row>
    <row r="152" ht="16.5" customHeight="1" spans="1:2">
      <c r="A152" s="28" t="s">
        <v>2149</v>
      </c>
      <c r="B152" s="29"/>
    </row>
    <row r="153" ht="16.5" customHeight="1" spans="1:2">
      <c r="A153" s="28" t="s">
        <v>2150</v>
      </c>
      <c r="B153" s="29"/>
    </row>
    <row r="154" ht="16.5" customHeight="1" spans="1:2">
      <c r="A154" s="28" t="s">
        <v>2151</v>
      </c>
      <c r="B154" s="29"/>
    </row>
    <row r="155" ht="16.5" customHeight="1" spans="1:2">
      <c r="A155" s="28" t="s">
        <v>2149</v>
      </c>
      <c r="B155" s="29"/>
    </row>
    <row r="156" ht="16.5" customHeight="1" spans="1:2">
      <c r="A156" s="28" t="s">
        <v>2152</v>
      </c>
      <c r="B156" s="29"/>
    </row>
    <row r="157" ht="16.5" customHeight="1" spans="1:2">
      <c r="A157" s="28" t="s">
        <v>2153</v>
      </c>
      <c r="B157" s="29"/>
    </row>
    <row r="158" ht="16.5" customHeight="1" spans="1:2">
      <c r="A158" s="28" t="s">
        <v>2154</v>
      </c>
      <c r="B158" s="29"/>
    </row>
    <row r="159" ht="16.5" customHeight="1" spans="1:2">
      <c r="A159" s="28" t="s">
        <v>2155</v>
      </c>
      <c r="B159" s="29"/>
    </row>
    <row r="160" ht="16.5" customHeight="1" spans="1:2">
      <c r="A160" s="28" t="s">
        <v>2156</v>
      </c>
      <c r="B160" s="29"/>
    </row>
    <row r="161" ht="16.5" customHeight="1" spans="1:2">
      <c r="A161" s="28" t="s">
        <v>2157</v>
      </c>
      <c r="B161" s="29"/>
    </row>
    <row r="162" ht="16.5" customHeight="1" spans="1:2">
      <c r="A162" s="28" t="s">
        <v>1441</v>
      </c>
      <c r="B162" s="29"/>
    </row>
    <row r="163" ht="16.5" customHeight="1" spans="1:2">
      <c r="A163" s="28" t="s">
        <v>2158</v>
      </c>
      <c r="B163" s="29"/>
    </row>
    <row r="164" ht="16.5" customHeight="1" spans="1:2">
      <c r="A164" s="28" t="s">
        <v>2159</v>
      </c>
      <c r="B164" s="29"/>
    </row>
    <row r="165" ht="16.5" customHeight="1" spans="1:2">
      <c r="A165" s="28" t="s">
        <v>2160</v>
      </c>
      <c r="B165" s="29"/>
    </row>
    <row r="166" ht="16.5" customHeight="1" spans="1:2">
      <c r="A166" s="28" t="s">
        <v>1743</v>
      </c>
      <c r="B166" s="29">
        <v>137872</v>
      </c>
    </row>
    <row r="167" ht="16.5" customHeight="1" spans="1:2">
      <c r="A167" s="28" t="s">
        <v>2161</v>
      </c>
      <c r="B167" s="29">
        <v>137716</v>
      </c>
    </row>
    <row r="168" ht="16.5" customHeight="1" spans="1:2">
      <c r="A168" s="28" t="s">
        <v>2162</v>
      </c>
      <c r="B168" s="29"/>
    </row>
    <row r="169" ht="16.5" customHeight="1" spans="1:2">
      <c r="A169" s="28" t="s">
        <v>2163</v>
      </c>
      <c r="B169" s="29">
        <v>137716</v>
      </c>
    </row>
    <row r="170" ht="16.5" customHeight="1" spans="1:2">
      <c r="A170" s="28" t="s">
        <v>2164</v>
      </c>
      <c r="B170" s="29"/>
    </row>
    <row r="171" ht="16.5" customHeight="1" spans="1:2">
      <c r="A171" s="28" t="s">
        <v>2165</v>
      </c>
      <c r="B171" s="29"/>
    </row>
    <row r="172" ht="16.5" customHeight="1" spans="1:2">
      <c r="A172" s="28" t="s">
        <v>2166</v>
      </c>
      <c r="B172" s="29"/>
    </row>
    <row r="173" ht="16.5" customHeight="1" spans="1:2">
      <c r="A173" s="28" t="s">
        <v>2167</v>
      </c>
      <c r="B173" s="29"/>
    </row>
    <row r="174" ht="16.5" customHeight="1" spans="1:2">
      <c r="A174" s="28" t="s">
        <v>2168</v>
      </c>
      <c r="B174" s="29"/>
    </row>
    <row r="175" ht="16.5" customHeight="1" spans="1:2">
      <c r="A175" s="28" t="s">
        <v>2169</v>
      </c>
      <c r="B175" s="29"/>
    </row>
    <row r="176" ht="16.5" customHeight="1" spans="1:2">
      <c r="A176" s="28" t="s">
        <v>2170</v>
      </c>
      <c r="B176" s="29"/>
    </row>
    <row r="177" ht="16.5" customHeight="1" spans="1:2">
      <c r="A177" s="28" t="s">
        <v>2171</v>
      </c>
      <c r="B177" s="29"/>
    </row>
    <row r="178" ht="16.5" customHeight="1" spans="1:2">
      <c r="A178" s="28" t="s">
        <v>2172</v>
      </c>
      <c r="B178" s="29"/>
    </row>
    <row r="179" ht="16.5" customHeight="1" spans="1:2">
      <c r="A179" s="28" t="s">
        <v>2173</v>
      </c>
      <c r="B179" s="29"/>
    </row>
    <row r="180" ht="16.5" customHeight="1" spans="1:2">
      <c r="A180" s="28" t="s">
        <v>2174</v>
      </c>
      <c r="B180" s="29">
        <f>SUM(B181:B191)</f>
        <v>156</v>
      </c>
    </row>
    <row r="181" ht="16.5" customHeight="1" spans="1:2">
      <c r="A181" s="28" t="s">
        <v>2175</v>
      </c>
      <c r="B181" s="29"/>
    </row>
    <row r="182" ht="16.5" customHeight="1" spans="1:2">
      <c r="A182" s="28" t="s">
        <v>2176</v>
      </c>
      <c r="B182" s="29">
        <v>10</v>
      </c>
    </row>
    <row r="183" ht="16.5" customHeight="1" spans="1:2">
      <c r="A183" s="28" t="s">
        <v>2177</v>
      </c>
      <c r="B183" s="29">
        <v>79</v>
      </c>
    </row>
    <row r="184" ht="16.5" customHeight="1" spans="1:2">
      <c r="A184" s="28" t="s">
        <v>2178</v>
      </c>
      <c r="B184" s="29"/>
    </row>
    <row r="185" ht="16.5" customHeight="1" spans="1:2">
      <c r="A185" s="28" t="s">
        <v>2179</v>
      </c>
      <c r="B185" s="29"/>
    </row>
    <row r="186" ht="16.5" customHeight="1" spans="1:2">
      <c r="A186" s="28" t="s">
        <v>2180</v>
      </c>
      <c r="B186" s="29">
        <v>67</v>
      </c>
    </row>
    <row r="187" ht="16.5" customHeight="1" spans="1:2">
      <c r="A187" s="28" t="s">
        <v>2181</v>
      </c>
      <c r="B187" s="29"/>
    </row>
    <row r="188" ht="16.5" customHeight="1" spans="1:2">
      <c r="A188" s="28" t="s">
        <v>2182</v>
      </c>
      <c r="B188" s="29"/>
    </row>
    <row r="189" ht="16.5" customHeight="1" spans="1:2">
      <c r="A189" s="28" t="s">
        <v>2183</v>
      </c>
      <c r="B189" s="29"/>
    </row>
    <row r="190" ht="16.5" customHeight="1" spans="1:2">
      <c r="A190" s="28" t="s">
        <v>2184</v>
      </c>
      <c r="B190" s="29"/>
    </row>
    <row r="191" ht="16.5" customHeight="1" spans="1:2">
      <c r="A191" s="28" t="s">
        <v>2185</v>
      </c>
      <c r="B191" s="29"/>
    </row>
    <row r="192" ht="16.5" customHeight="1" spans="1:2">
      <c r="A192" s="28" t="s">
        <v>1675</v>
      </c>
      <c r="B192" s="29">
        <v>4715</v>
      </c>
    </row>
    <row r="193" ht="16.5" customHeight="1" spans="1:2">
      <c r="A193" s="28" t="s">
        <v>2186</v>
      </c>
      <c r="B193" s="29">
        <v>4715</v>
      </c>
    </row>
    <row r="194" ht="16.5" customHeight="1" spans="1:2">
      <c r="A194" s="28" t="s">
        <v>2187</v>
      </c>
      <c r="B194" s="29"/>
    </row>
    <row r="195" ht="16.5" customHeight="1" spans="1:2">
      <c r="A195" s="28" t="s">
        <v>2188</v>
      </c>
      <c r="B195" s="29"/>
    </row>
    <row r="196" ht="16.5" customHeight="1" spans="1:2">
      <c r="A196" s="28" t="s">
        <v>2189</v>
      </c>
      <c r="B196" s="29"/>
    </row>
    <row r="197" ht="16.5" customHeight="1" spans="1:2">
      <c r="A197" s="28" t="s">
        <v>2190</v>
      </c>
      <c r="B197" s="29"/>
    </row>
    <row r="198" ht="16.5" customHeight="1" spans="1:2">
      <c r="A198" s="28" t="s">
        <v>2191</v>
      </c>
      <c r="B198" s="29"/>
    </row>
    <row r="199" ht="16.5" customHeight="1" spans="1:2">
      <c r="A199" s="28" t="s">
        <v>2192</v>
      </c>
      <c r="B199" s="29"/>
    </row>
    <row r="200" ht="16.5" customHeight="1" spans="1:2">
      <c r="A200" s="28" t="s">
        <v>2193</v>
      </c>
      <c r="B200" s="29"/>
    </row>
    <row r="201" ht="16.5" customHeight="1" spans="1:2">
      <c r="A201" s="28" t="s">
        <v>2194</v>
      </c>
      <c r="B201" s="29"/>
    </row>
    <row r="202" ht="16.5" customHeight="1" spans="1:2">
      <c r="A202" s="28" t="s">
        <v>2195</v>
      </c>
      <c r="B202" s="29"/>
    </row>
    <row r="203" ht="16.5" customHeight="1" spans="1:2">
      <c r="A203" s="28" t="s">
        <v>2196</v>
      </c>
      <c r="B203" s="29"/>
    </row>
    <row r="204" ht="16.5" customHeight="1" spans="1:2">
      <c r="A204" s="28" t="s">
        <v>2197</v>
      </c>
      <c r="B204" s="29"/>
    </row>
    <row r="205" ht="16.5" customHeight="1" spans="1:2">
      <c r="A205" s="28" t="s">
        <v>2198</v>
      </c>
      <c r="B205" s="29">
        <v>4715</v>
      </c>
    </row>
    <row r="206" ht="16.5" customHeight="1" spans="1:2">
      <c r="A206" s="28" t="s">
        <v>2199</v>
      </c>
      <c r="B206" s="29"/>
    </row>
    <row r="207" ht="16.5" customHeight="1" spans="1:2">
      <c r="A207" s="28" t="s">
        <v>2200</v>
      </c>
      <c r="B207" s="29"/>
    </row>
    <row r="208" ht="16.5" customHeight="1" spans="1:2">
      <c r="A208" s="28" t="s">
        <v>2201</v>
      </c>
      <c r="B208" s="29"/>
    </row>
    <row r="209" ht="16.5" customHeight="1" spans="1:2">
      <c r="A209" s="28" t="s">
        <v>2202</v>
      </c>
      <c r="B209" s="29"/>
    </row>
    <row r="210" ht="16.5" customHeight="1" spans="1:2">
      <c r="A210" s="28" t="s">
        <v>1683</v>
      </c>
      <c r="B210" s="29"/>
    </row>
    <row r="211" ht="16.5" customHeight="1" spans="1:2">
      <c r="A211" s="28" t="s">
        <v>2203</v>
      </c>
      <c r="B211" s="29"/>
    </row>
    <row r="212" ht="16.5" customHeight="1" spans="1:2">
      <c r="A212" s="28" t="s">
        <v>2204</v>
      </c>
      <c r="B212" s="29"/>
    </row>
    <row r="213" ht="16.5" customHeight="1" spans="1:2">
      <c r="A213" s="28" t="s">
        <v>2205</v>
      </c>
      <c r="B213" s="29"/>
    </row>
    <row r="214" ht="16.5" customHeight="1" spans="1:2">
      <c r="A214" s="28" t="s">
        <v>2206</v>
      </c>
      <c r="B214" s="29"/>
    </row>
    <row r="215" ht="16.5" customHeight="1" spans="1:2">
      <c r="A215" s="28" t="s">
        <v>2207</v>
      </c>
      <c r="B215" s="29"/>
    </row>
    <row r="216" ht="16.5" customHeight="1" spans="1:2">
      <c r="A216" s="28" t="s">
        <v>2208</v>
      </c>
      <c r="B216" s="29"/>
    </row>
    <row r="217" ht="16.5" customHeight="1" spans="1:2">
      <c r="A217" s="28" t="s">
        <v>2209</v>
      </c>
      <c r="B217" s="29"/>
    </row>
    <row r="218" ht="16.5" customHeight="1" spans="1:2">
      <c r="A218" s="28" t="s">
        <v>2210</v>
      </c>
      <c r="B218" s="29"/>
    </row>
    <row r="219" ht="16.5" customHeight="1" spans="1:2">
      <c r="A219" s="28" t="s">
        <v>2211</v>
      </c>
      <c r="B219" s="29"/>
    </row>
    <row r="220" ht="16.5" customHeight="1" spans="1:2">
      <c r="A220" s="28" t="s">
        <v>2212</v>
      </c>
      <c r="B220" s="29"/>
    </row>
    <row r="221" ht="16.5" customHeight="1" spans="1:2">
      <c r="A221" s="28" t="s">
        <v>2213</v>
      </c>
      <c r="B221" s="29"/>
    </row>
    <row r="222" ht="16.5" customHeight="1" spans="1:2">
      <c r="A222" s="28" t="s">
        <v>2214</v>
      </c>
      <c r="B222" s="29"/>
    </row>
    <row r="223" ht="16.5" customHeight="1" spans="1:2">
      <c r="A223" s="28" t="s">
        <v>2215</v>
      </c>
      <c r="B223" s="29"/>
    </row>
    <row r="224" ht="16.5" customHeight="1" spans="1:2">
      <c r="A224" s="28" t="s">
        <v>2216</v>
      </c>
      <c r="B224" s="29"/>
    </row>
    <row r="225" ht="16.5" customHeight="1" spans="1:2">
      <c r="A225" s="28" t="s">
        <v>2217</v>
      </c>
      <c r="B225" s="29"/>
    </row>
    <row r="226" ht="16.5" customHeight="1" spans="1:2">
      <c r="A226" s="28" t="s">
        <v>2218</v>
      </c>
      <c r="B226" s="29"/>
    </row>
    <row r="227" ht="16.5" customHeight="1" spans="1:2">
      <c r="A227" s="28" t="s">
        <v>2219</v>
      </c>
      <c r="B227" s="29"/>
    </row>
    <row r="228" ht="16.5" customHeight="1" spans="1:2">
      <c r="A228" s="28" t="s">
        <v>2220</v>
      </c>
      <c r="B228" s="29"/>
    </row>
    <row r="229" ht="16.5" customHeight="1" spans="1:2">
      <c r="A229" s="28" t="s">
        <v>1708</v>
      </c>
      <c r="B229" s="29"/>
    </row>
    <row r="230" ht="16.5" customHeight="1" spans="1:2">
      <c r="A230" s="28" t="s">
        <v>2221</v>
      </c>
      <c r="B230" s="29"/>
    </row>
    <row r="231" ht="16.5" customHeight="1" spans="1:2">
      <c r="A231" s="28" t="s">
        <v>2222</v>
      </c>
      <c r="B231" s="29"/>
    </row>
    <row r="232" ht="16.5" customHeight="1" spans="1:2">
      <c r="A232" s="28" t="s">
        <v>2223</v>
      </c>
      <c r="B232" s="29"/>
    </row>
    <row r="233" ht="16.5" customHeight="1" spans="1:2">
      <c r="A233" s="28" t="s">
        <v>2224</v>
      </c>
      <c r="B233" s="29"/>
    </row>
    <row r="234" ht="16.5" customHeight="1" spans="1:2">
      <c r="A234" s="28" t="s">
        <v>2225</v>
      </c>
      <c r="B234" s="29"/>
    </row>
    <row r="235" ht="16.5" customHeight="1" spans="1:2">
      <c r="A235" s="28" t="s">
        <v>2226</v>
      </c>
      <c r="B235" s="29"/>
    </row>
    <row r="236" ht="16.5" customHeight="1" spans="1:2">
      <c r="A236" s="28" t="s">
        <v>2227</v>
      </c>
      <c r="B236" s="29"/>
    </row>
    <row r="237" ht="16.5" customHeight="1" spans="1:2">
      <c r="A237" s="28" t="s">
        <v>2228</v>
      </c>
      <c r="B237" s="29"/>
    </row>
    <row r="238" ht="16.5" customHeight="1" spans="1:2">
      <c r="A238" s="28" t="s">
        <v>2229</v>
      </c>
      <c r="B238" s="29"/>
    </row>
    <row r="239" ht="16.5" customHeight="1" spans="1:2">
      <c r="A239" s="28" t="s">
        <v>2230</v>
      </c>
      <c r="B239" s="29"/>
    </row>
    <row r="240" ht="16.5" customHeight="1" spans="1:2">
      <c r="A240" s="28" t="s">
        <v>2231</v>
      </c>
      <c r="B240" s="29"/>
    </row>
    <row r="241" ht="16.5" customHeight="1" spans="1:2">
      <c r="A241" s="28" t="s">
        <v>2232</v>
      </c>
      <c r="B241" s="29"/>
    </row>
    <row r="242" ht="16.5" customHeight="1" spans="1:2">
      <c r="A242" s="28" t="s">
        <v>2233</v>
      </c>
      <c r="B242" s="29"/>
    </row>
    <row r="243" ht="16.5" customHeight="1" spans="1:2">
      <c r="A243" s="28" t="s">
        <v>1478</v>
      </c>
      <c r="B243" s="29"/>
    </row>
    <row r="244" ht="16.5" customHeight="1" spans="1:2">
      <c r="A244" s="28" t="s">
        <v>1523</v>
      </c>
      <c r="B244" s="29"/>
    </row>
    <row r="245" ht="16.5" customHeight="1" spans="1:2">
      <c r="A245" s="28" t="s">
        <v>1381</v>
      </c>
      <c r="B245" s="29"/>
    </row>
    <row r="246" ht="16.5" customHeight="1" spans="1:2">
      <c r="A246" s="28" t="s">
        <v>2234</v>
      </c>
      <c r="B246" s="29"/>
    </row>
    <row r="247" ht="16.5" customHeight="1" spans="1:2">
      <c r="A247" s="28" t="s">
        <v>2235</v>
      </c>
      <c r="B247" s="29"/>
    </row>
    <row r="248" ht="16.5" customHeight="1" spans="1:2">
      <c r="A248" s="28" t="s">
        <v>2236</v>
      </c>
      <c r="B248" s="29"/>
    </row>
    <row r="249" ht="16.5" customHeight="1" spans="1:2">
      <c r="A249" s="28"/>
      <c r="B249" s="29"/>
    </row>
    <row r="250" ht="16.5" customHeight="1" spans="1:2">
      <c r="A250" s="28"/>
      <c r="B250" s="29"/>
    </row>
    <row r="251" ht="16.5" customHeight="1" spans="1:2">
      <c r="A251" s="28"/>
      <c r="B251" s="29"/>
    </row>
    <row r="252" ht="16.5" customHeight="1" spans="1:2">
      <c r="A252" s="28"/>
      <c r="B252" s="29"/>
    </row>
    <row r="253" ht="16.5" customHeight="1" spans="1:2">
      <c r="A253" s="28"/>
      <c r="B253" s="29"/>
    </row>
    <row r="254" ht="16.5" customHeight="1" spans="1:2">
      <c r="A254" s="28"/>
      <c r="B254" s="29"/>
    </row>
    <row r="255" ht="16.5" customHeight="1" spans="1:2">
      <c r="A255" s="28"/>
      <c r="B255" s="29"/>
    </row>
    <row r="256" ht="16.5" customHeight="1" spans="1:2">
      <c r="A256" s="28" t="s">
        <v>1687</v>
      </c>
      <c r="B256" s="29">
        <f>B29+B47+B102+B166+B192</f>
        <v>258658</v>
      </c>
    </row>
  </sheetData>
  <mergeCells count="4">
    <mergeCell ref="A1:B1"/>
    <mergeCell ref="A2:B2"/>
    <mergeCell ref="A3:A4"/>
    <mergeCell ref="B3:B4"/>
  </mergeCells>
  <pageMargins left="1.18055555555556" right="0.699305555555556" top="0.66875" bottom="0.826388888888889" header="0.156944444444444" footer="0.196527777777778"/>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B45" sqref="B45"/>
    </sheetView>
  </sheetViews>
  <sheetFormatPr defaultColWidth="9" defaultRowHeight="13.5"/>
  <cols>
    <col min="1" max="1" width="17.25" customWidth="1"/>
    <col min="2" max="2" width="10.75" customWidth="1"/>
    <col min="3" max="5" width="14.125" customWidth="1"/>
    <col min="6" max="6" width="12.875" customWidth="1"/>
    <col min="7" max="7" width="13.625" customWidth="1"/>
  </cols>
  <sheetData>
    <row r="1" ht="34.5" customHeight="1" spans="1:10">
      <c r="A1" s="39" t="s">
        <v>2238</v>
      </c>
      <c r="B1" s="39"/>
      <c r="C1" s="39"/>
      <c r="D1" s="39"/>
      <c r="E1" s="39"/>
      <c r="F1" s="39"/>
      <c r="G1" s="39"/>
      <c r="H1" s="39"/>
      <c r="I1" s="39"/>
      <c r="J1" s="39"/>
    </row>
    <row r="2" spans="1:10">
      <c r="A2" s="41"/>
      <c r="B2" s="41"/>
      <c r="C2" s="41"/>
      <c r="D2" s="41"/>
      <c r="E2" s="41"/>
      <c r="F2" s="41"/>
      <c r="G2" s="41"/>
      <c r="H2" s="41"/>
      <c r="I2" s="41"/>
      <c r="J2" s="41"/>
    </row>
    <row r="3" spans="1:10">
      <c r="A3" s="43" t="s">
        <v>1</v>
      </c>
      <c r="B3" s="43"/>
      <c r="C3" s="43"/>
      <c r="D3" s="43"/>
      <c r="E3" s="43"/>
      <c r="F3" s="43"/>
      <c r="G3" s="43"/>
      <c r="H3" s="43"/>
      <c r="I3" s="43"/>
      <c r="J3" s="43"/>
    </row>
    <row r="4" spans="1:10">
      <c r="A4" s="45" t="s">
        <v>1824</v>
      </c>
      <c r="B4" s="46" t="s">
        <v>1835</v>
      </c>
      <c r="C4" s="46" t="s">
        <v>2239</v>
      </c>
      <c r="D4" s="46" t="s">
        <v>2240</v>
      </c>
      <c r="E4" s="46" t="s">
        <v>2241</v>
      </c>
      <c r="F4" s="46" t="s">
        <v>2242</v>
      </c>
      <c r="G4" s="46" t="s">
        <v>2243</v>
      </c>
      <c r="H4" s="46" t="s">
        <v>2244</v>
      </c>
      <c r="I4" s="46" t="s">
        <v>2245</v>
      </c>
      <c r="J4" s="46" t="s">
        <v>2246</v>
      </c>
    </row>
    <row r="5" spans="1:10">
      <c r="A5" s="26"/>
      <c r="B5" s="47"/>
      <c r="C5" s="47"/>
      <c r="D5" s="47"/>
      <c r="E5" s="47"/>
      <c r="F5" s="47"/>
      <c r="G5" s="47"/>
      <c r="H5" s="47"/>
      <c r="I5" s="47"/>
      <c r="J5" s="47"/>
    </row>
    <row r="6" ht="17" customHeight="1" spans="1:10">
      <c r="A6" s="28" t="s">
        <v>2247</v>
      </c>
      <c r="B6" s="29">
        <f>SUM(C6:J6)</f>
        <v>35465</v>
      </c>
      <c r="C6" s="29">
        <f>SUM(C7:C12)</f>
        <v>0</v>
      </c>
      <c r="D6" s="29">
        <f t="shared" ref="D6:J6" si="0">SUM(D7:D12)</f>
        <v>35465</v>
      </c>
      <c r="E6" s="29">
        <f t="shared" si="0"/>
        <v>0</v>
      </c>
      <c r="F6" s="29">
        <f t="shared" si="0"/>
        <v>0</v>
      </c>
      <c r="G6" s="29">
        <f t="shared" si="0"/>
        <v>0</v>
      </c>
      <c r="H6" s="29">
        <f t="shared" si="0"/>
        <v>0</v>
      </c>
      <c r="I6" s="29">
        <f t="shared" si="0"/>
        <v>0</v>
      </c>
      <c r="J6" s="29">
        <f t="shared" si="0"/>
        <v>0</v>
      </c>
    </row>
    <row r="7" ht="17" customHeight="1" spans="1:10">
      <c r="A7" s="28" t="s">
        <v>2248</v>
      </c>
      <c r="B7" s="29">
        <f t="shared" ref="B7:B12" si="1">SUM(C7:J7)</f>
        <v>9457</v>
      </c>
      <c r="C7" s="29"/>
      <c r="D7" s="29">
        <v>9457</v>
      </c>
      <c r="E7" s="29"/>
      <c r="F7" s="29"/>
      <c r="G7" s="29"/>
      <c r="H7" s="29"/>
      <c r="I7" s="29"/>
      <c r="J7" s="29"/>
    </row>
    <row r="8" ht="17" customHeight="1" spans="1:10">
      <c r="A8" s="28" t="s">
        <v>2249</v>
      </c>
      <c r="B8" s="29">
        <f t="shared" si="1"/>
        <v>1163</v>
      </c>
      <c r="C8" s="29"/>
      <c r="D8" s="29">
        <v>1163</v>
      </c>
      <c r="E8" s="29"/>
      <c r="F8" s="29"/>
      <c r="G8" s="29"/>
      <c r="H8" s="29"/>
      <c r="I8" s="29"/>
      <c r="J8" s="29"/>
    </row>
    <row r="9" ht="17" customHeight="1" spans="1:10">
      <c r="A9" s="28" t="s">
        <v>2250</v>
      </c>
      <c r="B9" s="29">
        <f t="shared" si="1"/>
        <v>23771</v>
      </c>
      <c r="C9" s="29"/>
      <c r="D9" s="29">
        <v>23771</v>
      </c>
      <c r="E9" s="29"/>
      <c r="F9" s="29"/>
      <c r="G9" s="29"/>
      <c r="H9" s="29"/>
      <c r="I9" s="29"/>
      <c r="J9" s="29"/>
    </row>
    <row r="10" ht="17" customHeight="1" spans="1:10">
      <c r="A10" s="28" t="s">
        <v>2251</v>
      </c>
      <c r="B10" s="29">
        <f t="shared" si="1"/>
        <v>860</v>
      </c>
      <c r="C10" s="29"/>
      <c r="D10" s="29">
        <v>860</v>
      </c>
      <c r="E10" s="29"/>
      <c r="F10" s="29"/>
      <c r="G10" s="29"/>
      <c r="H10" s="29"/>
      <c r="I10" s="29"/>
      <c r="J10" s="29"/>
    </row>
    <row r="11" ht="17" customHeight="1" spans="1:10">
      <c r="A11" s="28" t="s">
        <v>2252</v>
      </c>
      <c r="B11" s="29">
        <f t="shared" si="1"/>
        <v>195</v>
      </c>
      <c r="C11" s="29"/>
      <c r="D11" s="29">
        <v>195</v>
      </c>
      <c r="E11" s="29"/>
      <c r="F11" s="29"/>
      <c r="G11" s="29"/>
      <c r="H11" s="29"/>
      <c r="I11" s="29"/>
      <c r="J11" s="29"/>
    </row>
    <row r="12" ht="17" customHeight="1" spans="1:10">
      <c r="A12" s="28" t="s">
        <v>2253</v>
      </c>
      <c r="B12" s="29">
        <f t="shared" si="1"/>
        <v>19</v>
      </c>
      <c r="C12" s="29"/>
      <c r="D12" s="29">
        <v>19</v>
      </c>
      <c r="E12" s="29"/>
      <c r="F12" s="29"/>
      <c r="G12" s="29"/>
      <c r="H12" s="29"/>
      <c r="I12" s="29"/>
      <c r="J12" s="29"/>
    </row>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I24" sqref="I24"/>
    </sheetView>
  </sheetViews>
  <sheetFormatPr defaultColWidth="9" defaultRowHeight="13.5"/>
  <cols>
    <col min="1" max="1" width="24.125" customWidth="1"/>
    <col min="3" max="7" width="11.625" customWidth="1"/>
    <col min="10" max="10" width="12.75" customWidth="1"/>
  </cols>
  <sheetData>
    <row r="1" ht="22.5" customHeight="1" spans="1:10">
      <c r="A1" s="39" t="s">
        <v>2254</v>
      </c>
      <c r="B1" s="39"/>
      <c r="C1" s="39"/>
      <c r="D1" s="39"/>
      <c r="E1" s="39"/>
      <c r="F1" s="39"/>
      <c r="G1" s="39"/>
      <c r="H1" s="39"/>
      <c r="I1" s="39"/>
      <c r="J1" s="39"/>
    </row>
    <row r="2" spans="1:10">
      <c r="A2" s="41"/>
      <c r="B2" s="41"/>
      <c r="C2" s="41"/>
      <c r="D2" s="41"/>
      <c r="E2" s="41"/>
      <c r="F2" s="41"/>
      <c r="G2" s="41"/>
      <c r="H2" s="41"/>
      <c r="I2" s="41"/>
      <c r="J2" s="41"/>
    </row>
    <row r="3" spans="1:10">
      <c r="A3" s="43" t="s">
        <v>1</v>
      </c>
      <c r="B3" s="43"/>
      <c r="C3" s="43"/>
      <c r="D3" s="43"/>
      <c r="E3" s="43"/>
      <c r="F3" s="43"/>
      <c r="G3" s="43"/>
      <c r="H3" s="43"/>
      <c r="I3" s="43"/>
      <c r="J3" s="43"/>
    </row>
    <row r="4" ht="34.5" customHeight="1" spans="1:10">
      <c r="A4" s="45" t="s">
        <v>1824</v>
      </c>
      <c r="B4" s="46" t="s">
        <v>1835</v>
      </c>
      <c r="C4" s="46" t="s">
        <v>2239</v>
      </c>
      <c r="D4" s="46" t="s">
        <v>2240</v>
      </c>
      <c r="E4" s="46" t="s">
        <v>2241</v>
      </c>
      <c r="F4" s="46" t="s">
        <v>2242</v>
      </c>
      <c r="G4" s="46" t="s">
        <v>2243</v>
      </c>
      <c r="H4" s="46" t="s">
        <v>2244</v>
      </c>
      <c r="I4" s="46" t="s">
        <v>2245</v>
      </c>
      <c r="J4" s="46" t="s">
        <v>2246</v>
      </c>
    </row>
    <row r="5" spans="1:10">
      <c r="A5" s="26"/>
      <c r="B5" s="47"/>
      <c r="C5" s="47"/>
      <c r="D5" s="47"/>
      <c r="E5" s="47"/>
      <c r="F5" s="47"/>
      <c r="G5" s="47"/>
      <c r="H5" s="47"/>
      <c r="I5" s="47"/>
      <c r="J5" s="47"/>
    </row>
    <row r="6" ht="17" customHeight="1" spans="1:10">
      <c r="A6" s="28" t="s">
        <v>2255</v>
      </c>
      <c r="B6" s="29">
        <v>22655</v>
      </c>
      <c r="C6" s="29">
        <f t="shared" ref="C6:J6" si="0">C7+C8+C9</f>
        <v>0</v>
      </c>
      <c r="D6" s="29">
        <v>22655</v>
      </c>
      <c r="E6" s="29">
        <f t="shared" si="0"/>
        <v>0</v>
      </c>
      <c r="F6" s="29">
        <f t="shared" si="0"/>
        <v>0</v>
      </c>
      <c r="G6" s="29"/>
      <c r="H6" s="29">
        <f t="shared" si="0"/>
        <v>0</v>
      </c>
      <c r="I6" s="29">
        <f t="shared" si="0"/>
        <v>0</v>
      </c>
      <c r="J6" s="29">
        <f t="shared" si="0"/>
        <v>0</v>
      </c>
    </row>
    <row r="7" ht="17" customHeight="1" spans="1:10">
      <c r="A7" s="28" t="s">
        <v>2256</v>
      </c>
      <c r="B7" s="29">
        <f>SUM(C7:J7)</f>
        <v>22637</v>
      </c>
      <c r="C7" s="29"/>
      <c r="D7" s="29">
        <v>22637</v>
      </c>
      <c r="E7" s="29"/>
      <c r="F7" s="29"/>
      <c r="G7" s="29"/>
      <c r="H7" s="29"/>
      <c r="I7" s="29"/>
      <c r="J7" s="29"/>
    </row>
    <row r="8" ht="17" customHeight="1" spans="1:10">
      <c r="A8" s="28" t="s">
        <v>2257</v>
      </c>
      <c r="B8" s="29">
        <f t="shared" ref="B8:B9" si="1">SUM(C8:J8)</f>
        <v>0</v>
      </c>
      <c r="C8" s="29"/>
      <c r="D8" s="29"/>
      <c r="E8" s="29"/>
      <c r="F8" s="29"/>
      <c r="G8" s="29"/>
      <c r="H8" s="29"/>
      <c r="I8" s="29"/>
      <c r="J8" s="29"/>
    </row>
    <row r="9" ht="17" customHeight="1" spans="1:10">
      <c r="A9" s="28" t="s">
        <v>2258</v>
      </c>
      <c r="B9" s="29">
        <f t="shared" si="1"/>
        <v>18</v>
      </c>
      <c r="C9" s="29"/>
      <c r="D9" s="29">
        <v>18</v>
      </c>
      <c r="E9" s="29"/>
      <c r="F9" s="29"/>
      <c r="G9" s="29"/>
      <c r="H9" s="29"/>
      <c r="I9" s="29"/>
      <c r="J9" s="29"/>
    </row>
    <row r="13" ht="12.75" customHeight="1"/>
  </sheetData>
  <mergeCells count="13">
    <mergeCell ref="A1:J1"/>
    <mergeCell ref="A2:J2"/>
    <mergeCell ref="A3:J3"/>
    <mergeCell ref="A4:A5"/>
    <mergeCell ref="B4:B5"/>
    <mergeCell ref="C4:C5"/>
    <mergeCell ref="D4:D5"/>
    <mergeCell ref="E4:E5"/>
    <mergeCell ref="F4:F5"/>
    <mergeCell ref="G4:G5"/>
    <mergeCell ref="H4:H5"/>
    <mergeCell ref="I4:I5"/>
    <mergeCell ref="J4:J5"/>
  </mergeCells>
  <pageMargins left="0.708661417322835" right="0.708661417322835" top="0.748031496062992" bottom="0.748031496062992"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
  <sheetViews>
    <sheetView workbookViewId="0">
      <selection activeCell="I24" sqref="I24"/>
    </sheetView>
  </sheetViews>
  <sheetFormatPr defaultColWidth="9" defaultRowHeight="13.5" outlineLevelCol="2"/>
  <cols>
    <col min="1" max="1" width="30.625" customWidth="1"/>
    <col min="2" max="2" width="30.375" customWidth="1"/>
  </cols>
  <sheetData>
    <row r="1" ht="45" customHeight="1" spans="1:3">
      <c r="A1" s="74" t="s">
        <v>2259</v>
      </c>
      <c r="B1" s="74"/>
      <c r="C1" s="74"/>
    </row>
    <row r="2" ht="18" customHeight="1" spans="1:3">
      <c r="A2" s="78" t="s">
        <v>1689</v>
      </c>
      <c r="B2" s="79"/>
      <c r="C2" s="79"/>
    </row>
    <row r="3" ht="45" customHeight="1" spans="1:3">
      <c r="A3" s="45" t="s">
        <v>2</v>
      </c>
      <c r="B3" s="45" t="s">
        <v>2260</v>
      </c>
      <c r="C3" s="45" t="s">
        <v>3</v>
      </c>
    </row>
    <row r="4" spans="1:3">
      <c r="A4" s="28" t="s">
        <v>2261</v>
      </c>
      <c r="B4" s="76"/>
      <c r="C4" s="29">
        <v>0</v>
      </c>
    </row>
    <row r="5" spans="1:3">
      <c r="A5" s="28" t="s">
        <v>2262</v>
      </c>
      <c r="B5" s="76"/>
      <c r="C5" s="29">
        <v>0</v>
      </c>
    </row>
    <row r="6" spans="1:3">
      <c r="A6" s="28" t="s">
        <v>2263</v>
      </c>
      <c r="B6" s="76"/>
      <c r="C6" s="29">
        <v>0</v>
      </c>
    </row>
    <row r="7" spans="1:3">
      <c r="A7" s="28" t="s">
        <v>2264</v>
      </c>
      <c r="B7" s="76"/>
      <c r="C7" s="29">
        <v>0</v>
      </c>
    </row>
    <row r="8" spans="1:3">
      <c r="A8" s="28" t="s">
        <v>2265</v>
      </c>
      <c r="B8" s="76"/>
      <c r="C8" s="29">
        <v>0</v>
      </c>
    </row>
    <row r="9" spans="1:3">
      <c r="A9" s="26" t="s">
        <v>659</v>
      </c>
      <c r="B9" s="76"/>
      <c r="C9" s="29">
        <v>0</v>
      </c>
    </row>
    <row r="10" spans="1:3">
      <c r="A10" s="28" t="s">
        <v>2018</v>
      </c>
      <c r="B10" s="77"/>
      <c r="C10" s="29">
        <v>25</v>
      </c>
    </row>
    <row r="11" spans="1:3">
      <c r="A11" s="28" t="s">
        <v>2021</v>
      </c>
      <c r="B11" s="77"/>
      <c r="C11" s="29">
        <v>0</v>
      </c>
    </row>
    <row r="12" spans="1:3">
      <c r="A12" s="28" t="s">
        <v>2024</v>
      </c>
      <c r="B12" s="77"/>
      <c r="C12" s="29">
        <v>0</v>
      </c>
    </row>
    <row r="13" spans="1:3">
      <c r="A13" s="28"/>
      <c r="B13" s="77"/>
      <c r="C13" s="31"/>
    </row>
    <row r="14" spans="1:3">
      <c r="A14" s="28"/>
      <c r="B14" s="77"/>
      <c r="C14" s="31"/>
    </row>
    <row r="15" spans="1:3">
      <c r="A15" s="28"/>
      <c r="B15" s="77"/>
      <c r="C15" s="31"/>
    </row>
    <row r="16" spans="1:3">
      <c r="A16" s="28"/>
      <c r="B16" s="77"/>
      <c r="C16" s="31"/>
    </row>
    <row r="17" spans="1:3">
      <c r="A17" s="28"/>
      <c r="B17" s="77"/>
      <c r="C17" s="31"/>
    </row>
    <row r="18" spans="1:3">
      <c r="A18" s="28"/>
      <c r="B18" s="77"/>
      <c r="C18" s="31"/>
    </row>
    <row r="19" spans="1:3">
      <c r="A19" s="28"/>
      <c r="B19" s="77"/>
      <c r="C19" s="31"/>
    </row>
    <row r="20" spans="1:3">
      <c r="A20" s="28"/>
      <c r="B20" s="77"/>
      <c r="C20" s="31"/>
    </row>
    <row r="21" spans="1:3">
      <c r="A21" s="28"/>
      <c r="B21" s="77"/>
      <c r="C21" s="31"/>
    </row>
    <row r="22" spans="1:3">
      <c r="A22" s="28"/>
      <c r="B22" s="77"/>
      <c r="C22" s="31"/>
    </row>
    <row r="23" spans="1:3">
      <c r="A23" s="28"/>
      <c r="B23" s="77"/>
      <c r="C23" s="31"/>
    </row>
    <row r="24" spans="1:3">
      <c r="A24" s="28"/>
      <c r="B24" s="77"/>
      <c r="C24" s="31"/>
    </row>
    <row r="25" spans="1:3">
      <c r="A25" s="28"/>
      <c r="B25" s="77"/>
      <c r="C25" s="31"/>
    </row>
    <row r="26" spans="1:3">
      <c r="A26" s="28"/>
      <c r="B26" s="77"/>
      <c r="C26" s="31"/>
    </row>
    <row r="27" spans="1:3">
      <c r="A27" s="28"/>
      <c r="B27" s="77"/>
      <c r="C27" s="31"/>
    </row>
    <row r="28" spans="1:3">
      <c r="A28" s="28"/>
      <c r="B28" s="77"/>
      <c r="C28" s="31"/>
    </row>
    <row r="29" spans="1:3">
      <c r="A29" s="28"/>
      <c r="B29" s="77"/>
      <c r="C29" s="31"/>
    </row>
    <row r="30" spans="1:3">
      <c r="A30" s="28"/>
      <c r="B30" s="77"/>
      <c r="C30" s="31"/>
    </row>
    <row r="31" spans="1:3">
      <c r="A31" s="28"/>
      <c r="B31" s="77"/>
      <c r="C31" s="31"/>
    </row>
    <row r="32" spans="1:3">
      <c r="A32" s="28"/>
      <c r="B32" s="77"/>
      <c r="C32" s="31"/>
    </row>
    <row r="33" spans="1:3">
      <c r="A33" s="28"/>
      <c r="B33" s="77"/>
      <c r="C33" s="31"/>
    </row>
    <row r="34" spans="1:3">
      <c r="A34" s="28"/>
      <c r="B34" s="77"/>
      <c r="C34" s="31"/>
    </row>
    <row r="35" spans="1:3">
      <c r="A35" s="28"/>
      <c r="B35" s="77"/>
      <c r="C35" s="31"/>
    </row>
    <row r="36" spans="1:3">
      <c r="A36" s="28"/>
      <c r="B36" s="77"/>
      <c r="C36" s="31"/>
    </row>
    <row r="37" spans="1:3">
      <c r="A37" s="28"/>
      <c r="B37" s="77"/>
      <c r="C37" s="31"/>
    </row>
    <row r="38" spans="1:3">
      <c r="A38" s="28"/>
      <c r="B38" s="77"/>
      <c r="C38" s="31"/>
    </row>
    <row r="39" spans="1:3">
      <c r="A39" s="28"/>
      <c r="B39" s="77"/>
      <c r="C39" s="31"/>
    </row>
    <row r="40" spans="1:3">
      <c r="A40" s="28"/>
      <c r="B40" s="77"/>
      <c r="C40" s="31"/>
    </row>
    <row r="41" spans="1:3">
      <c r="A41" s="28"/>
      <c r="B41" s="77"/>
      <c r="C41" s="31"/>
    </row>
    <row r="42" spans="1:3">
      <c r="A42" s="26" t="s">
        <v>2266</v>
      </c>
      <c r="B42" s="77"/>
      <c r="C42" s="29">
        <f>C9+C10+C11+C12</f>
        <v>25</v>
      </c>
    </row>
  </sheetData>
  <mergeCells count="2">
    <mergeCell ref="A1:C1"/>
    <mergeCell ref="A2:C2"/>
  </mergeCells>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3"/>
  <sheetViews>
    <sheetView workbookViewId="0">
      <selection activeCell="I24" sqref="I24"/>
    </sheetView>
  </sheetViews>
  <sheetFormatPr defaultColWidth="9" defaultRowHeight="13.5" outlineLevelCol="2"/>
  <cols>
    <col min="1" max="1" width="43.75" customWidth="1"/>
    <col min="2" max="2" width="27.75" customWidth="1"/>
    <col min="3" max="3" width="10.25" customWidth="1"/>
  </cols>
  <sheetData>
    <row r="1" ht="39" customHeight="1" spans="1:3">
      <c r="A1" s="74" t="s">
        <v>2267</v>
      </c>
      <c r="B1" s="74"/>
      <c r="C1" s="74"/>
    </row>
    <row r="3" spans="3:3">
      <c r="C3" s="75" t="s">
        <v>1689</v>
      </c>
    </row>
    <row r="4" spans="1:3">
      <c r="A4" s="26" t="s">
        <v>2</v>
      </c>
      <c r="B4" s="26" t="s">
        <v>2260</v>
      </c>
      <c r="C4" s="26" t="s">
        <v>3</v>
      </c>
    </row>
    <row r="5" spans="1:3">
      <c r="A5" s="28" t="s">
        <v>2268</v>
      </c>
      <c r="B5" s="76"/>
      <c r="C5" s="29">
        <v>4</v>
      </c>
    </row>
    <row r="6" spans="1:3">
      <c r="A6" s="28" t="s">
        <v>2269</v>
      </c>
      <c r="B6" s="76"/>
      <c r="C6" s="29">
        <v>0</v>
      </c>
    </row>
    <row r="7" spans="1:3">
      <c r="A7" s="28" t="s">
        <v>2270</v>
      </c>
      <c r="B7" s="76"/>
      <c r="C7" s="29">
        <v>0</v>
      </c>
    </row>
    <row r="8" spans="1:3">
      <c r="A8" s="28" t="s">
        <v>2271</v>
      </c>
      <c r="B8" s="76"/>
      <c r="C8" s="29">
        <v>0</v>
      </c>
    </row>
    <row r="9" spans="1:3">
      <c r="A9" s="28" t="s">
        <v>2272</v>
      </c>
      <c r="B9" s="76"/>
      <c r="C9" s="29">
        <v>0</v>
      </c>
    </row>
    <row r="10" spans="1:3">
      <c r="A10" s="26" t="s">
        <v>1687</v>
      </c>
      <c r="B10" s="76"/>
      <c r="C10" s="29">
        <f>SUM(C5:C9)</f>
        <v>4</v>
      </c>
    </row>
    <row r="11" spans="1:3">
      <c r="A11" s="28"/>
      <c r="B11" s="77"/>
      <c r="C11" s="31"/>
    </row>
    <row r="12" spans="1:3">
      <c r="A12" s="28"/>
      <c r="B12" s="77"/>
      <c r="C12" s="31"/>
    </row>
    <row r="13" spans="1:3">
      <c r="A13" s="28"/>
      <c r="B13" s="77"/>
      <c r="C13" s="31"/>
    </row>
    <row r="14" spans="1:3">
      <c r="A14" s="28" t="s">
        <v>2273</v>
      </c>
      <c r="B14" s="77"/>
      <c r="C14" s="29">
        <v>0</v>
      </c>
    </row>
    <row r="15" spans="1:3">
      <c r="A15" s="28" t="s">
        <v>2274</v>
      </c>
      <c r="B15" s="77"/>
      <c r="C15" s="29">
        <v>21</v>
      </c>
    </row>
    <row r="16" spans="1:3">
      <c r="A16" s="28"/>
      <c r="B16" s="77"/>
      <c r="C16" s="31"/>
    </row>
    <row r="17" spans="1:3">
      <c r="A17" s="28"/>
      <c r="B17" s="77"/>
      <c r="C17" s="31"/>
    </row>
    <row r="18" spans="1:3">
      <c r="A18" s="28"/>
      <c r="B18" s="77"/>
      <c r="C18" s="31"/>
    </row>
    <row r="19" spans="1:3">
      <c r="A19" s="28"/>
      <c r="B19" s="77"/>
      <c r="C19" s="31"/>
    </row>
    <row r="20" spans="1:3">
      <c r="A20" s="28"/>
      <c r="B20" s="77"/>
      <c r="C20" s="31" t="s">
        <v>2275</v>
      </c>
    </row>
    <row r="21" spans="1:3">
      <c r="A21" s="28"/>
      <c r="B21" s="77"/>
      <c r="C21" s="31"/>
    </row>
    <row r="22" spans="1:3">
      <c r="A22" s="28"/>
      <c r="B22" s="77"/>
      <c r="C22" s="31"/>
    </row>
    <row r="23" spans="1:3">
      <c r="A23" s="28"/>
      <c r="B23" s="77"/>
      <c r="C23" s="31"/>
    </row>
    <row r="24" spans="1:3">
      <c r="A24" s="28"/>
      <c r="B24" s="77"/>
      <c r="C24" s="31"/>
    </row>
    <row r="25" spans="1:3">
      <c r="A25" s="28"/>
      <c r="B25" s="77"/>
      <c r="C25" s="31"/>
    </row>
    <row r="26" spans="1:3">
      <c r="A26" s="28"/>
      <c r="B26" s="77"/>
      <c r="C26" s="31"/>
    </row>
    <row r="27" spans="1:3">
      <c r="A27" s="28"/>
      <c r="B27" s="77"/>
      <c r="C27" s="31"/>
    </row>
    <row r="28" spans="1:3">
      <c r="A28" s="28"/>
      <c r="B28" s="77"/>
      <c r="C28" s="31"/>
    </row>
    <row r="29" spans="1:3">
      <c r="A29" s="28"/>
      <c r="B29" s="77"/>
      <c r="C29" s="31"/>
    </row>
    <row r="30" spans="1:3">
      <c r="A30" s="28"/>
      <c r="B30" s="77"/>
      <c r="C30" s="31"/>
    </row>
    <row r="31" spans="1:3">
      <c r="A31" s="28"/>
      <c r="B31" s="77"/>
      <c r="C31" s="31"/>
    </row>
    <row r="32" spans="1:3">
      <c r="A32" s="28"/>
      <c r="B32" s="77"/>
      <c r="C32" s="31"/>
    </row>
    <row r="33" spans="1:3">
      <c r="A33" s="28"/>
      <c r="B33" s="77"/>
      <c r="C33" s="31"/>
    </row>
    <row r="34" spans="1:3">
      <c r="A34" s="28"/>
      <c r="B34" s="77"/>
      <c r="C34" s="31"/>
    </row>
    <row r="35" spans="1:3">
      <c r="A35" s="28"/>
      <c r="B35" s="77"/>
      <c r="C35" s="31"/>
    </row>
    <row r="36" spans="1:3">
      <c r="A36" s="28"/>
      <c r="B36" s="77"/>
      <c r="C36" s="31"/>
    </row>
    <row r="37" spans="1:3">
      <c r="A37" s="28"/>
      <c r="B37" s="77"/>
      <c r="C37" s="31"/>
    </row>
    <row r="38" spans="1:3">
      <c r="A38" s="28"/>
      <c r="B38" s="77"/>
      <c r="C38" s="31"/>
    </row>
    <row r="39" spans="1:3">
      <c r="A39" s="28"/>
      <c r="B39" s="77"/>
      <c r="C39" s="31"/>
    </row>
    <row r="40" spans="1:3">
      <c r="A40" s="28"/>
      <c r="B40" s="77"/>
      <c r="C40" s="31"/>
    </row>
    <row r="41" spans="1:3">
      <c r="A41" s="28"/>
      <c r="B41" s="77"/>
      <c r="C41" s="31"/>
    </row>
    <row r="42" spans="1:3">
      <c r="A42" s="28"/>
      <c r="B42" s="77"/>
      <c r="C42" s="31"/>
    </row>
    <row r="43" spans="1:3">
      <c r="A43" s="26" t="s">
        <v>2276</v>
      </c>
      <c r="B43" s="77"/>
      <c r="C43" s="29">
        <f>C10+C14+C15</f>
        <v>25</v>
      </c>
    </row>
  </sheetData>
  <mergeCells count="1">
    <mergeCell ref="A1:C1"/>
  </mergeCells>
  <pageMargins left="0.699305555555556" right="0.699305555555556"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
  <sheetViews>
    <sheetView workbookViewId="0">
      <selection activeCell="B6" sqref="B6"/>
    </sheetView>
  </sheetViews>
  <sheetFormatPr defaultColWidth="9" defaultRowHeight="13.5" outlineLevelCol="1"/>
  <cols>
    <col min="1" max="1" width="46" customWidth="1"/>
    <col min="2" max="2" width="29.875" customWidth="1"/>
  </cols>
  <sheetData>
    <row r="1" ht="36" customHeight="1" spans="1:2">
      <c r="A1" s="69" t="s">
        <v>2277</v>
      </c>
      <c r="B1" s="69"/>
    </row>
    <row r="2" ht="24" customHeight="1" spans="2:2">
      <c r="B2" s="70" t="s">
        <v>1689</v>
      </c>
    </row>
    <row r="3" ht="17" customHeight="1" spans="1:2">
      <c r="A3" s="71" t="s">
        <v>2</v>
      </c>
      <c r="B3" s="71" t="s">
        <v>3</v>
      </c>
    </row>
    <row r="4" ht="17" customHeight="1" spans="1:2">
      <c r="A4" s="71" t="s">
        <v>2278</v>
      </c>
      <c r="B4" s="29">
        <f>B5+B8</f>
        <v>4</v>
      </c>
    </row>
    <row r="5" ht="17" customHeight="1" spans="1:2">
      <c r="A5" s="72" t="s">
        <v>1031</v>
      </c>
      <c r="B5" s="29"/>
    </row>
    <row r="6" ht="17" customHeight="1" spans="1:2">
      <c r="A6" s="72" t="s">
        <v>1051</v>
      </c>
      <c r="B6" s="29"/>
    </row>
    <row r="7" ht="17" customHeight="1" spans="1:2">
      <c r="A7" s="73" t="s">
        <v>2279</v>
      </c>
      <c r="B7" s="29"/>
    </row>
    <row r="8" ht="17" customHeight="1" spans="1:2">
      <c r="A8" s="72" t="s">
        <v>2278</v>
      </c>
      <c r="B8" s="29">
        <f>B9+B19+B28+B30+B34</f>
        <v>4</v>
      </c>
    </row>
    <row r="9" ht="17" customHeight="1" spans="1:2">
      <c r="A9" s="72" t="s">
        <v>2280</v>
      </c>
      <c r="B9" s="29">
        <f>SUM(B10:B18)</f>
        <v>4</v>
      </c>
    </row>
    <row r="10" ht="17" customHeight="1" spans="1:2">
      <c r="A10" s="73" t="s">
        <v>2281</v>
      </c>
      <c r="B10" s="29"/>
    </row>
    <row r="11" ht="17" customHeight="1" spans="1:2">
      <c r="A11" s="73" t="s">
        <v>2282</v>
      </c>
      <c r="B11" s="29"/>
    </row>
    <row r="12" ht="17" customHeight="1" spans="1:2">
      <c r="A12" s="73" t="s">
        <v>2283</v>
      </c>
      <c r="B12" s="29"/>
    </row>
    <row r="13" ht="17" customHeight="1" spans="1:2">
      <c r="A13" s="73" t="s">
        <v>2284</v>
      </c>
      <c r="B13" s="29"/>
    </row>
    <row r="14" ht="17" customHeight="1" spans="1:2">
      <c r="A14" s="73" t="s">
        <v>2285</v>
      </c>
      <c r="B14" s="29">
        <v>4</v>
      </c>
    </row>
    <row r="15" ht="17" customHeight="1" spans="1:2">
      <c r="A15" s="73" t="s">
        <v>2286</v>
      </c>
      <c r="B15" s="29"/>
    </row>
    <row r="16" ht="17" customHeight="1" spans="1:2">
      <c r="A16" s="73" t="s">
        <v>2287</v>
      </c>
      <c r="B16" s="29"/>
    </row>
    <row r="17" ht="17" customHeight="1" spans="1:2">
      <c r="A17" s="73" t="s">
        <v>2288</v>
      </c>
      <c r="B17" s="29"/>
    </row>
    <row r="18" ht="17" customHeight="1" spans="1:2">
      <c r="A18" s="73" t="s">
        <v>2289</v>
      </c>
      <c r="B18" s="29"/>
    </row>
    <row r="19" ht="17" customHeight="1" spans="1:2">
      <c r="A19" s="72" t="s">
        <v>2290</v>
      </c>
      <c r="B19" s="29"/>
    </row>
    <row r="20" ht="17" customHeight="1" spans="1:2">
      <c r="A20" s="73" t="s">
        <v>2291</v>
      </c>
      <c r="B20" s="29"/>
    </row>
    <row r="21" ht="17" customHeight="1" spans="1:2">
      <c r="A21" s="73" t="s">
        <v>2292</v>
      </c>
      <c r="B21" s="29"/>
    </row>
    <row r="22" ht="17" customHeight="1" spans="1:2">
      <c r="A22" s="73" t="s">
        <v>2293</v>
      </c>
      <c r="B22" s="29"/>
    </row>
    <row r="23" ht="17" customHeight="1" spans="1:2">
      <c r="A23" s="73" t="s">
        <v>2294</v>
      </c>
      <c r="B23" s="29"/>
    </row>
    <row r="24" ht="17" customHeight="1" spans="1:2">
      <c r="A24" s="73" t="s">
        <v>2295</v>
      </c>
      <c r="B24" s="29"/>
    </row>
    <row r="25" ht="17" customHeight="1" spans="1:2">
      <c r="A25" s="73" t="s">
        <v>2296</v>
      </c>
      <c r="B25" s="29"/>
    </row>
    <row r="26" ht="17" customHeight="1" spans="1:2">
      <c r="A26" s="73" t="s">
        <v>2297</v>
      </c>
      <c r="B26" s="29"/>
    </row>
    <row r="27" ht="17" customHeight="1" spans="1:2">
      <c r="A27" s="73" t="s">
        <v>2298</v>
      </c>
      <c r="B27" s="29"/>
    </row>
    <row r="28" ht="17" customHeight="1" spans="1:2">
      <c r="A28" s="72" t="s">
        <v>2299</v>
      </c>
      <c r="B28" s="29"/>
    </row>
    <row r="29" ht="17" customHeight="1" spans="1:2">
      <c r="A29" s="73" t="s">
        <v>2300</v>
      </c>
      <c r="B29" s="29"/>
    </row>
    <row r="30" ht="17" customHeight="1" spans="1:2">
      <c r="A30" s="72" t="s">
        <v>2301</v>
      </c>
      <c r="B30" s="29"/>
    </row>
    <row r="31" ht="17" customHeight="1" spans="1:2">
      <c r="A31" s="73" t="s">
        <v>2302</v>
      </c>
      <c r="B31" s="29"/>
    </row>
    <row r="32" ht="17" customHeight="1" spans="1:2">
      <c r="A32" s="73" t="s">
        <v>2303</v>
      </c>
      <c r="B32" s="29"/>
    </row>
    <row r="33" ht="17" customHeight="1" spans="1:2">
      <c r="A33" s="73" t="s">
        <v>2304</v>
      </c>
      <c r="B33" s="29"/>
    </row>
    <row r="34" ht="17" customHeight="1" spans="1:2">
      <c r="A34" s="72" t="s">
        <v>2303</v>
      </c>
      <c r="B34" s="29"/>
    </row>
    <row r="35" ht="17" customHeight="1" spans="1:2">
      <c r="A35" s="73" t="s">
        <v>2304</v>
      </c>
      <c r="B35" s="29"/>
    </row>
    <row r="36" ht="17" customHeight="1" spans="1:2">
      <c r="A36" s="73"/>
      <c r="B36" s="34"/>
    </row>
    <row r="37" ht="17" customHeight="1" spans="1:2">
      <c r="A37" s="73"/>
      <c r="B37" s="34"/>
    </row>
    <row r="38" ht="17" customHeight="1" spans="1:2">
      <c r="A38" s="73"/>
      <c r="B38" s="34"/>
    </row>
    <row r="39" ht="17" customHeight="1" spans="1:2">
      <c r="A39" s="73"/>
      <c r="B39" s="34"/>
    </row>
    <row r="40" ht="17" customHeight="1" spans="1:2">
      <c r="A40" s="73"/>
      <c r="B40" s="34"/>
    </row>
    <row r="41" ht="17" customHeight="1" spans="1:2">
      <c r="A41" s="73"/>
      <c r="B41" s="34"/>
    </row>
    <row r="42" ht="17" customHeight="1" spans="1:2">
      <c r="A42" s="73"/>
      <c r="B42" s="34"/>
    </row>
    <row r="43" ht="17" customHeight="1" spans="1:2">
      <c r="A43" s="73"/>
      <c r="B43" s="34"/>
    </row>
    <row r="44" ht="17" customHeight="1" spans="1:2">
      <c r="A44" s="73"/>
      <c r="B44" s="34"/>
    </row>
    <row r="45" ht="17" customHeight="1" spans="1:2">
      <c r="A45" s="73"/>
      <c r="B45" s="34"/>
    </row>
    <row r="46" ht="17" customHeight="1" spans="1:2">
      <c r="A46" s="73"/>
      <c r="B46" s="34"/>
    </row>
    <row r="47" ht="17" customHeight="1" spans="1:2">
      <c r="A47" s="73"/>
      <c r="B47" s="34"/>
    </row>
    <row r="48" ht="17" customHeight="1" spans="1:2">
      <c r="A48" s="73"/>
      <c r="B48" s="34"/>
    </row>
  </sheetData>
  <mergeCells count="1">
    <mergeCell ref="A1:B1"/>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workbookViewId="0">
      <selection activeCell="B2" sqref="B2"/>
    </sheetView>
  </sheetViews>
  <sheetFormatPr defaultColWidth="9" defaultRowHeight="14.25" outlineLevelCol="1"/>
  <cols>
    <col min="1" max="1" width="38.875" style="61" customWidth="1"/>
    <col min="2" max="2" width="18" style="62" customWidth="1"/>
    <col min="3" max="16384" width="9" style="62"/>
  </cols>
  <sheetData>
    <row r="1" ht="47.25" customHeight="1" spans="1:2">
      <c r="A1" s="63" t="s">
        <v>2305</v>
      </c>
      <c r="B1" s="63"/>
    </row>
    <row r="2" ht="30" customHeight="1" spans="2:2">
      <c r="B2" s="64" t="s">
        <v>1689</v>
      </c>
    </row>
    <row r="3" ht="19" customHeight="1" spans="1:2">
      <c r="A3" s="65" t="s">
        <v>1824</v>
      </c>
      <c r="B3" s="65" t="s">
        <v>3</v>
      </c>
    </row>
    <row r="4" ht="19" customHeight="1" spans="1:2">
      <c r="A4" s="65" t="s">
        <v>1835</v>
      </c>
      <c r="B4" s="66">
        <f>B5+B11+B19</f>
        <v>4</v>
      </c>
    </row>
    <row r="5" ht="19" customHeight="1" spans="1:2">
      <c r="A5" s="67" t="s">
        <v>2268</v>
      </c>
      <c r="B5" s="66">
        <f>SUM(B6:B10)</f>
        <v>4</v>
      </c>
    </row>
    <row r="6" ht="19" customHeight="1" spans="1:2">
      <c r="A6" s="68" t="s">
        <v>2306</v>
      </c>
      <c r="B6" s="66"/>
    </row>
    <row r="7" ht="19" customHeight="1" spans="1:2">
      <c r="A7" s="68" t="s">
        <v>2307</v>
      </c>
      <c r="B7" s="66"/>
    </row>
    <row r="8" ht="19" customHeight="1" spans="1:2">
      <c r="A8" s="68" t="s">
        <v>2308</v>
      </c>
      <c r="B8" s="66"/>
    </row>
    <row r="9" ht="19" customHeight="1" spans="1:2">
      <c r="A9" s="68" t="s">
        <v>2309</v>
      </c>
      <c r="B9" s="66">
        <v>4</v>
      </c>
    </row>
    <row r="10" ht="19" customHeight="1" spans="1:2">
      <c r="A10" s="68" t="s">
        <v>2310</v>
      </c>
      <c r="B10" s="66"/>
    </row>
    <row r="11" ht="19" customHeight="1" spans="1:2">
      <c r="A11" s="67" t="s">
        <v>2269</v>
      </c>
      <c r="B11" s="66">
        <v>0</v>
      </c>
    </row>
    <row r="12" ht="19" customHeight="1" spans="1:2">
      <c r="A12" s="68" t="s">
        <v>2311</v>
      </c>
      <c r="B12" s="66"/>
    </row>
    <row r="13" ht="19" customHeight="1" spans="1:2">
      <c r="A13" s="68" t="s">
        <v>2312</v>
      </c>
      <c r="B13" s="66"/>
    </row>
    <row r="14" ht="19" customHeight="1" spans="1:2">
      <c r="A14" s="68" t="s">
        <v>2313</v>
      </c>
      <c r="B14" s="66"/>
    </row>
    <row r="15" ht="19" customHeight="1" spans="1:2">
      <c r="A15" s="68" t="s">
        <v>2314</v>
      </c>
      <c r="B15" s="66"/>
    </row>
    <row r="16" ht="19" customHeight="1" spans="1:2">
      <c r="A16" s="68" t="s">
        <v>2315</v>
      </c>
      <c r="B16" s="66"/>
    </row>
    <row r="17" ht="19" customHeight="1" spans="1:2">
      <c r="A17" s="68" t="s">
        <v>2316</v>
      </c>
      <c r="B17" s="66"/>
    </row>
    <row r="18" ht="19" customHeight="1" spans="1:2">
      <c r="A18" s="68" t="s">
        <v>2317</v>
      </c>
      <c r="B18" s="66"/>
    </row>
    <row r="19" ht="19" customHeight="1" spans="1:2">
      <c r="A19" s="67" t="s">
        <v>2272</v>
      </c>
      <c r="B19" s="66">
        <v>0</v>
      </c>
    </row>
    <row r="20" ht="19" customHeight="1" spans="1:2">
      <c r="A20" s="68" t="s">
        <v>2318</v>
      </c>
      <c r="B20" s="66"/>
    </row>
  </sheetData>
  <mergeCells count="1">
    <mergeCell ref="A1:B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43"/>
  <sheetViews>
    <sheetView workbookViewId="0">
      <selection activeCell="B682" sqref="B682"/>
    </sheetView>
  </sheetViews>
  <sheetFormatPr defaultColWidth="9.125" defaultRowHeight="14.25" outlineLevelCol="1"/>
  <cols>
    <col min="1" max="1" width="26.375" style="37" customWidth="1"/>
    <col min="2" max="2" width="35" style="37" customWidth="1"/>
    <col min="3" max="255" width="9.125" style="37" customWidth="1"/>
    <col min="256" max="16384" width="9.125" style="37"/>
  </cols>
  <sheetData>
    <row r="1" ht="29.1" customHeight="1" spans="1:2">
      <c r="A1" s="138" t="s">
        <v>660</v>
      </c>
      <c r="B1" s="138"/>
    </row>
    <row r="2" ht="17.1" customHeight="1" spans="1:2">
      <c r="A2" s="41"/>
      <c r="B2" s="41"/>
    </row>
    <row r="3" ht="17.1" customHeight="1" spans="1:2">
      <c r="A3" s="41" t="s">
        <v>1</v>
      </c>
      <c r="B3" s="41"/>
    </row>
    <row r="4" ht="17.1" customHeight="1" spans="1:2">
      <c r="A4" s="26" t="s">
        <v>2</v>
      </c>
      <c r="B4" s="26" t="s">
        <v>3</v>
      </c>
    </row>
    <row r="5" ht="17.1" customHeight="1" spans="1:2">
      <c r="A5" s="133" t="s">
        <v>661</v>
      </c>
      <c r="B5" s="29">
        <f>SUM(B6+B18+B27+B38+B49+B60+B71+B79+B88+B101+B110+B121+B133+B140+B148+B154+B161+B168+B175+B182+B189+B197+B203+B209+B216+B231)</f>
        <v>65279</v>
      </c>
    </row>
    <row r="6" ht="17.1" customHeight="1" spans="1:2">
      <c r="A6" s="133" t="s">
        <v>662</v>
      </c>
      <c r="B6" s="29">
        <f>SUM(B7:B17)</f>
        <v>886</v>
      </c>
    </row>
    <row r="7" ht="17.1" customHeight="1" spans="1:2">
      <c r="A7" s="28" t="s">
        <v>663</v>
      </c>
      <c r="B7" s="29">
        <v>825</v>
      </c>
    </row>
    <row r="8" ht="17.1" customHeight="1" spans="1:2">
      <c r="A8" s="28" t="s">
        <v>664</v>
      </c>
      <c r="B8" s="29">
        <v>0</v>
      </c>
    </row>
    <row r="9" ht="17.1" customHeight="1" spans="1:2">
      <c r="A9" s="134" t="s">
        <v>665</v>
      </c>
      <c r="B9" s="29">
        <v>0</v>
      </c>
    </row>
    <row r="10" ht="17.1" customHeight="1" spans="1:2">
      <c r="A10" s="28" t="s">
        <v>666</v>
      </c>
      <c r="B10" s="29">
        <v>0</v>
      </c>
    </row>
    <row r="11" ht="17.1" customHeight="1" spans="1:2">
      <c r="A11" s="28" t="s">
        <v>667</v>
      </c>
      <c r="B11" s="29">
        <v>0</v>
      </c>
    </row>
    <row r="12" ht="17.1" customHeight="1" spans="1:2">
      <c r="A12" s="28" t="s">
        <v>668</v>
      </c>
      <c r="B12" s="29">
        <v>0</v>
      </c>
    </row>
    <row r="13" ht="17.1" customHeight="1" spans="1:2">
      <c r="A13" s="28" t="s">
        <v>669</v>
      </c>
      <c r="B13" s="29">
        <v>0</v>
      </c>
    </row>
    <row r="14" ht="17.1" customHeight="1" spans="1:2">
      <c r="A14" s="28" t="s">
        <v>670</v>
      </c>
      <c r="B14" s="29">
        <v>46</v>
      </c>
    </row>
    <row r="15" ht="17.1" customHeight="1" spans="1:2">
      <c r="A15" s="28" t="s">
        <v>671</v>
      </c>
      <c r="B15" s="29">
        <v>0</v>
      </c>
    </row>
    <row r="16" ht="17.1" customHeight="1" spans="1:2">
      <c r="A16" s="28" t="s">
        <v>672</v>
      </c>
      <c r="B16" s="29">
        <v>0</v>
      </c>
    </row>
    <row r="17" ht="17.1" customHeight="1" spans="1:2">
      <c r="A17" s="28" t="s">
        <v>673</v>
      </c>
      <c r="B17" s="29">
        <v>15</v>
      </c>
    </row>
    <row r="18" ht="17.1" customHeight="1" spans="1:2">
      <c r="A18" s="133" t="s">
        <v>674</v>
      </c>
      <c r="B18" s="29">
        <f>SUM(B19:B26)</f>
        <v>2571</v>
      </c>
    </row>
    <row r="19" ht="17.1" customHeight="1" spans="1:2">
      <c r="A19" s="28" t="s">
        <v>663</v>
      </c>
      <c r="B19" s="29">
        <v>1841</v>
      </c>
    </row>
    <row r="20" ht="17.1" customHeight="1" spans="1:2">
      <c r="A20" s="28" t="s">
        <v>664</v>
      </c>
      <c r="B20" s="29">
        <v>730</v>
      </c>
    </row>
    <row r="21" ht="17.1" customHeight="1" spans="1:2">
      <c r="A21" s="28" t="s">
        <v>665</v>
      </c>
      <c r="B21" s="29">
        <v>0</v>
      </c>
    </row>
    <row r="22" ht="17.1" customHeight="1" spans="1:2">
      <c r="A22" s="28" t="s">
        <v>675</v>
      </c>
      <c r="B22" s="29">
        <v>0</v>
      </c>
    </row>
    <row r="23" ht="17.1" customHeight="1" spans="1:2">
      <c r="A23" s="28" t="s">
        <v>676</v>
      </c>
      <c r="B23" s="29">
        <v>0</v>
      </c>
    </row>
    <row r="24" ht="17.1" customHeight="1" spans="1:2">
      <c r="A24" s="28" t="s">
        <v>677</v>
      </c>
      <c r="B24" s="29">
        <v>0</v>
      </c>
    </row>
    <row r="25" ht="17.1" customHeight="1" spans="1:2">
      <c r="A25" s="28" t="s">
        <v>672</v>
      </c>
      <c r="B25" s="29">
        <v>0</v>
      </c>
    </row>
    <row r="26" ht="17.1" customHeight="1" spans="1:2">
      <c r="A26" s="28" t="s">
        <v>678</v>
      </c>
      <c r="B26" s="29">
        <v>0</v>
      </c>
    </row>
    <row r="27" ht="17.1" customHeight="1" spans="1:2">
      <c r="A27" s="133" t="s">
        <v>679</v>
      </c>
      <c r="B27" s="29">
        <f>SUM(B28:B37)</f>
        <v>22492</v>
      </c>
    </row>
    <row r="28" ht="17.1" customHeight="1" spans="1:2">
      <c r="A28" s="28" t="s">
        <v>663</v>
      </c>
      <c r="B28" s="29">
        <v>9337</v>
      </c>
    </row>
    <row r="29" ht="17.1" customHeight="1" spans="1:2">
      <c r="A29" s="28" t="s">
        <v>664</v>
      </c>
      <c r="B29" s="29">
        <v>2450</v>
      </c>
    </row>
    <row r="30" ht="17.1" customHeight="1" spans="1:2">
      <c r="A30" s="28" t="s">
        <v>665</v>
      </c>
      <c r="B30" s="29">
        <v>2867</v>
      </c>
    </row>
    <row r="31" ht="17.1" customHeight="1" spans="1:2">
      <c r="A31" s="28" t="s">
        <v>680</v>
      </c>
      <c r="B31" s="29">
        <v>0</v>
      </c>
    </row>
    <row r="32" ht="17.1" customHeight="1" spans="1:2">
      <c r="A32" s="28" t="s">
        <v>681</v>
      </c>
      <c r="B32" s="29">
        <v>0</v>
      </c>
    </row>
    <row r="33" ht="17.1" customHeight="1" spans="1:2">
      <c r="A33" s="28" t="s">
        <v>682</v>
      </c>
      <c r="B33" s="29">
        <v>0</v>
      </c>
    </row>
    <row r="34" ht="17.1" customHeight="1" spans="1:2">
      <c r="A34" s="28" t="s">
        <v>683</v>
      </c>
      <c r="B34" s="29">
        <v>205</v>
      </c>
    </row>
    <row r="35" ht="17.1" customHeight="1" spans="1:2">
      <c r="A35" s="28" t="s">
        <v>684</v>
      </c>
      <c r="B35" s="29">
        <v>0</v>
      </c>
    </row>
    <row r="36" ht="17.1" customHeight="1" spans="1:2">
      <c r="A36" s="28" t="s">
        <v>672</v>
      </c>
      <c r="B36" s="29">
        <v>475</v>
      </c>
    </row>
    <row r="37" ht="17.1" customHeight="1" spans="1:2">
      <c r="A37" s="28" t="s">
        <v>685</v>
      </c>
      <c r="B37" s="29">
        <v>7158</v>
      </c>
    </row>
    <row r="38" ht="17.1" customHeight="1" spans="1:2">
      <c r="A38" s="133" t="s">
        <v>686</v>
      </c>
      <c r="B38" s="29">
        <f>SUM(B39:B48)</f>
        <v>4245</v>
      </c>
    </row>
    <row r="39" ht="17.1" customHeight="1" spans="1:2">
      <c r="A39" s="28" t="s">
        <v>663</v>
      </c>
      <c r="B39" s="29">
        <v>479</v>
      </c>
    </row>
    <row r="40" ht="17.1" customHeight="1" spans="1:2">
      <c r="A40" s="28" t="s">
        <v>664</v>
      </c>
      <c r="B40" s="29">
        <v>2495</v>
      </c>
    </row>
    <row r="41" ht="17.1" customHeight="1" spans="1:2">
      <c r="A41" s="28" t="s">
        <v>665</v>
      </c>
      <c r="B41" s="29">
        <v>0</v>
      </c>
    </row>
    <row r="42" ht="17.1" customHeight="1" spans="1:2">
      <c r="A42" s="28" t="s">
        <v>687</v>
      </c>
      <c r="B42" s="29">
        <v>0</v>
      </c>
    </row>
    <row r="43" ht="17.1" customHeight="1" spans="1:2">
      <c r="A43" s="28" t="s">
        <v>688</v>
      </c>
      <c r="B43" s="29">
        <v>0</v>
      </c>
    </row>
    <row r="44" ht="17.1" customHeight="1" spans="1:2">
      <c r="A44" s="28" t="s">
        <v>689</v>
      </c>
      <c r="B44" s="29">
        <v>0</v>
      </c>
    </row>
    <row r="45" ht="17.1" customHeight="1" spans="1:2">
      <c r="A45" s="28" t="s">
        <v>690</v>
      </c>
      <c r="B45" s="29">
        <v>0</v>
      </c>
    </row>
    <row r="46" ht="17.1" customHeight="1" spans="1:2">
      <c r="A46" s="28" t="s">
        <v>691</v>
      </c>
      <c r="B46" s="29">
        <v>1011</v>
      </c>
    </row>
    <row r="47" ht="17.1" customHeight="1" spans="1:2">
      <c r="A47" s="28" t="s">
        <v>672</v>
      </c>
      <c r="B47" s="29">
        <v>0</v>
      </c>
    </row>
    <row r="48" ht="17.1" customHeight="1" spans="1:2">
      <c r="A48" s="28" t="s">
        <v>692</v>
      </c>
      <c r="B48" s="29">
        <v>260</v>
      </c>
    </row>
    <row r="49" ht="17.1" customHeight="1" spans="1:2">
      <c r="A49" s="133" t="s">
        <v>693</v>
      </c>
      <c r="B49" s="29">
        <f>SUM(B50:B59)</f>
        <v>524</v>
      </c>
    </row>
    <row r="50" ht="17.1" customHeight="1" spans="1:2">
      <c r="A50" s="28" t="s">
        <v>663</v>
      </c>
      <c r="B50" s="29">
        <v>266</v>
      </c>
    </row>
    <row r="51" ht="17.1" customHeight="1" spans="1:2">
      <c r="A51" s="28" t="s">
        <v>664</v>
      </c>
      <c r="B51" s="29">
        <v>14</v>
      </c>
    </row>
    <row r="52" ht="17.1" customHeight="1" spans="1:2">
      <c r="A52" s="28" t="s">
        <v>665</v>
      </c>
      <c r="B52" s="29">
        <v>0</v>
      </c>
    </row>
    <row r="53" ht="17.1" customHeight="1" spans="1:2">
      <c r="A53" s="28" t="s">
        <v>694</v>
      </c>
      <c r="B53" s="29">
        <v>0</v>
      </c>
    </row>
    <row r="54" ht="17.1" customHeight="1" spans="1:2">
      <c r="A54" s="28" t="s">
        <v>695</v>
      </c>
      <c r="B54" s="29">
        <v>131</v>
      </c>
    </row>
    <row r="55" ht="17.1" customHeight="1" spans="1:2">
      <c r="A55" s="28" t="s">
        <v>696</v>
      </c>
      <c r="B55" s="29">
        <v>0</v>
      </c>
    </row>
    <row r="56" ht="17.1" customHeight="1" spans="1:2">
      <c r="A56" s="28" t="s">
        <v>697</v>
      </c>
      <c r="B56" s="29">
        <v>98</v>
      </c>
    </row>
    <row r="57" ht="17.1" customHeight="1" spans="1:2">
      <c r="A57" s="28" t="s">
        <v>698</v>
      </c>
      <c r="B57" s="29">
        <v>0</v>
      </c>
    </row>
    <row r="58" ht="17.1" customHeight="1" spans="1:2">
      <c r="A58" s="28" t="s">
        <v>672</v>
      </c>
      <c r="B58" s="29">
        <v>0</v>
      </c>
    </row>
    <row r="59" ht="17.1" customHeight="1" spans="1:2">
      <c r="A59" s="28" t="s">
        <v>699</v>
      </c>
      <c r="B59" s="29">
        <v>15</v>
      </c>
    </row>
    <row r="60" ht="17.1" customHeight="1" spans="1:2">
      <c r="A60" s="133" t="s">
        <v>700</v>
      </c>
      <c r="B60" s="29">
        <f>SUM(B61:B70)</f>
        <v>4688</v>
      </c>
    </row>
    <row r="61" ht="17.1" customHeight="1" spans="1:2">
      <c r="A61" s="28" t="s">
        <v>663</v>
      </c>
      <c r="B61" s="29">
        <v>2574</v>
      </c>
    </row>
    <row r="62" ht="17.1" customHeight="1" spans="1:2">
      <c r="A62" s="28" t="s">
        <v>664</v>
      </c>
      <c r="B62" s="29">
        <v>2072</v>
      </c>
    </row>
    <row r="63" ht="17.1" customHeight="1" spans="1:2">
      <c r="A63" s="28" t="s">
        <v>665</v>
      </c>
      <c r="B63" s="29">
        <v>0</v>
      </c>
    </row>
    <row r="64" ht="17.1" customHeight="1" spans="1:2">
      <c r="A64" s="28" t="s">
        <v>701</v>
      </c>
      <c r="B64" s="29">
        <v>0</v>
      </c>
    </row>
    <row r="65" ht="17.1" customHeight="1" spans="1:2">
      <c r="A65" s="28" t="s">
        <v>702</v>
      </c>
      <c r="B65" s="29">
        <v>0</v>
      </c>
    </row>
    <row r="66" ht="17.1" customHeight="1" spans="1:2">
      <c r="A66" s="28" t="s">
        <v>703</v>
      </c>
      <c r="B66" s="29">
        <v>0</v>
      </c>
    </row>
    <row r="67" ht="17.1" customHeight="1" spans="1:2">
      <c r="A67" s="28" t="s">
        <v>704</v>
      </c>
      <c r="B67" s="29">
        <v>0</v>
      </c>
    </row>
    <row r="68" ht="17.1" customHeight="1" spans="1:2">
      <c r="A68" s="28" t="s">
        <v>705</v>
      </c>
      <c r="B68" s="29">
        <v>0</v>
      </c>
    </row>
    <row r="69" ht="17.1" customHeight="1" spans="1:2">
      <c r="A69" s="28" t="s">
        <v>672</v>
      </c>
      <c r="B69" s="29">
        <v>0</v>
      </c>
    </row>
    <row r="70" ht="17.1" customHeight="1" spans="1:2">
      <c r="A70" s="28" t="s">
        <v>706</v>
      </c>
      <c r="B70" s="29">
        <v>42</v>
      </c>
    </row>
    <row r="71" ht="17.1" customHeight="1" spans="1:2">
      <c r="A71" s="133" t="s">
        <v>707</v>
      </c>
      <c r="B71" s="29">
        <f>SUM(B72:B78)</f>
        <v>900</v>
      </c>
    </row>
    <row r="72" ht="17.1" customHeight="1" spans="1:2">
      <c r="A72" s="28" t="s">
        <v>663</v>
      </c>
      <c r="B72" s="29">
        <v>0</v>
      </c>
    </row>
    <row r="73" ht="17.1" customHeight="1" spans="1:2">
      <c r="A73" s="28" t="s">
        <v>664</v>
      </c>
      <c r="B73" s="29">
        <v>0</v>
      </c>
    </row>
    <row r="74" ht="17.1" customHeight="1" spans="1:2">
      <c r="A74" s="28" t="s">
        <v>665</v>
      </c>
      <c r="B74" s="29">
        <v>0</v>
      </c>
    </row>
    <row r="75" ht="17.1" customHeight="1" spans="1:2">
      <c r="A75" s="28" t="s">
        <v>704</v>
      </c>
      <c r="B75" s="29">
        <v>0</v>
      </c>
    </row>
    <row r="76" ht="17.1" customHeight="1" spans="1:2">
      <c r="A76" s="28" t="s">
        <v>708</v>
      </c>
      <c r="B76" s="29">
        <v>600</v>
      </c>
    </row>
    <row r="77" ht="17.1" customHeight="1" spans="1:2">
      <c r="A77" s="28" t="s">
        <v>672</v>
      </c>
      <c r="B77" s="29">
        <v>0</v>
      </c>
    </row>
    <row r="78" ht="17.1" customHeight="1" spans="1:2">
      <c r="A78" s="28" t="s">
        <v>709</v>
      </c>
      <c r="B78" s="29">
        <v>300</v>
      </c>
    </row>
    <row r="79" ht="17.1" customHeight="1" spans="1:2">
      <c r="A79" s="133" t="s">
        <v>710</v>
      </c>
      <c r="B79" s="29">
        <f>SUM(B80:B87)</f>
        <v>807</v>
      </c>
    </row>
    <row r="80" ht="17.1" customHeight="1" spans="1:2">
      <c r="A80" s="28" t="s">
        <v>663</v>
      </c>
      <c r="B80" s="29">
        <v>604</v>
      </c>
    </row>
    <row r="81" ht="17.1" customHeight="1" spans="1:2">
      <c r="A81" s="28" t="s">
        <v>664</v>
      </c>
      <c r="B81" s="29">
        <v>172</v>
      </c>
    </row>
    <row r="82" ht="17.1" customHeight="1" spans="1:2">
      <c r="A82" s="28" t="s">
        <v>665</v>
      </c>
      <c r="B82" s="29">
        <v>0</v>
      </c>
    </row>
    <row r="83" ht="17.1" customHeight="1" spans="1:2">
      <c r="A83" s="28" t="s">
        <v>711</v>
      </c>
      <c r="B83" s="29">
        <v>31</v>
      </c>
    </row>
    <row r="84" ht="17.1" customHeight="1" spans="1:2">
      <c r="A84" s="28" t="s">
        <v>712</v>
      </c>
      <c r="B84" s="29">
        <v>0</v>
      </c>
    </row>
    <row r="85" ht="17.1" customHeight="1" spans="1:2">
      <c r="A85" s="28" t="s">
        <v>704</v>
      </c>
      <c r="B85" s="29">
        <v>0</v>
      </c>
    </row>
    <row r="86" ht="17.1" customHeight="1" spans="1:2">
      <c r="A86" s="28" t="s">
        <v>672</v>
      </c>
      <c r="B86" s="29">
        <v>0</v>
      </c>
    </row>
    <row r="87" ht="17.1" customHeight="1" spans="1:2">
      <c r="A87" s="28" t="s">
        <v>713</v>
      </c>
      <c r="B87" s="29">
        <v>0</v>
      </c>
    </row>
    <row r="88" ht="17.1" customHeight="1" spans="1:2">
      <c r="A88" s="133" t="s">
        <v>714</v>
      </c>
      <c r="B88" s="29">
        <f>SUM(B89:B100)</f>
        <v>0</v>
      </c>
    </row>
    <row r="89" ht="17.1" customHeight="1" spans="1:2">
      <c r="A89" s="28" t="s">
        <v>663</v>
      </c>
      <c r="B89" s="29">
        <v>0</v>
      </c>
    </row>
    <row r="90" ht="17.1" customHeight="1" spans="1:2">
      <c r="A90" s="28" t="s">
        <v>664</v>
      </c>
      <c r="B90" s="29">
        <v>0</v>
      </c>
    </row>
    <row r="91" ht="17.1" customHeight="1" spans="1:2">
      <c r="A91" s="28" t="s">
        <v>665</v>
      </c>
      <c r="B91" s="29">
        <v>0</v>
      </c>
    </row>
    <row r="92" ht="17.1" customHeight="1" spans="1:2">
      <c r="A92" s="28" t="s">
        <v>715</v>
      </c>
      <c r="B92" s="29">
        <v>0</v>
      </c>
    </row>
    <row r="93" ht="17.1" customHeight="1" spans="1:2">
      <c r="A93" s="28" t="s">
        <v>716</v>
      </c>
      <c r="B93" s="29">
        <v>0</v>
      </c>
    </row>
    <row r="94" ht="17.1" customHeight="1" spans="1:2">
      <c r="A94" s="28" t="s">
        <v>704</v>
      </c>
      <c r="B94" s="29">
        <v>0</v>
      </c>
    </row>
    <row r="95" ht="17.1" customHeight="1" spans="1:2">
      <c r="A95" s="28" t="s">
        <v>717</v>
      </c>
      <c r="B95" s="29">
        <v>0</v>
      </c>
    </row>
    <row r="96" ht="17.1" customHeight="1" spans="1:2">
      <c r="A96" s="28" t="s">
        <v>718</v>
      </c>
      <c r="B96" s="29">
        <v>0</v>
      </c>
    </row>
    <row r="97" ht="17.1" customHeight="1" spans="1:2">
      <c r="A97" s="28" t="s">
        <v>719</v>
      </c>
      <c r="B97" s="29">
        <v>0</v>
      </c>
    </row>
    <row r="98" ht="17.1" customHeight="1" spans="1:2">
      <c r="A98" s="28" t="s">
        <v>720</v>
      </c>
      <c r="B98" s="29">
        <v>0</v>
      </c>
    </row>
    <row r="99" ht="17.1" customHeight="1" spans="1:2">
      <c r="A99" s="28" t="s">
        <v>672</v>
      </c>
      <c r="B99" s="29">
        <v>0</v>
      </c>
    </row>
    <row r="100" ht="17.1" customHeight="1" spans="1:2">
      <c r="A100" s="28" t="s">
        <v>721</v>
      </c>
      <c r="B100" s="29">
        <v>0</v>
      </c>
    </row>
    <row r="101" ht="17.1" customHeight="1" spans="1:2">
      <c r="A101" s="133" t="s">
        <v>722</v>
      </c>
      <c r="B101" s="29">
        <f>SUM(B102:B109)</f>
        <v>2842</v>
      </c>
    </row>
    <row r="102" ht="17.1" customHeight="1" spans="1:2">
      <c r="A102" s="28" t="s">
        <v>663</v>
      </c>
      <c r="B102" s="29">
        <v>2702</v>
      </c>
    </row>
    <row r="103" ht="17.1" customHeight="1" spans="1:2">
      <c r="A103" s="28" t="s">
        <v>664</v>
      </c>
      <c r="B103" s="29">
        <v>40</v>
      </c>
    </row>
    <row r="104" ht="17.1" customHeight="1" spans="1:2">
      <c r="A104" s="28" t="s">
        <v>665</v>
      </c>
      <c r="B104" s="29">
        <v>23</v>
      </c>
    </row>
    <row r="105" ht="17.1" customHeight="1" spans="1:2">
      <c r="A105" s="28" t="s">
        <v>723</v>
      </c>
      <c r="B105" s="29">
        <v>0</v>
      </c>
    </row>
    <row r="106" ht="17.1" customHeight="1" spans="1:2">
      <c r="A106" s="28" t="s">
        <v>724</v>
      </c>
      <c r="B106" s="29">
        <v>0</v>
      </c>
    </row>
    <row r="107" ht="17.1" customHeight="1" spans="1:2">
      <c r="A107" s="28" t="s">
        <v>725</v>
      </c>
      <c r="B107" s="29">
        <v>41</v>
      </c>
    </row>
    <row r="108" ht="17.1" customHeight="1" spans="1:2">
      <c r="A108" s="28" t="s">
        <v>672</v>
      </c>
      <c r="B108" s="29">
        <v>0</v>
      </c>
    </row>
    <row r="109" ht="17.1" customHeight="1" spans="1:2">
      <c r="A109" s="28" t="s">
        <v>726</v>
      </c>
      <c r="B109" s="29">
        <v>36</v>
      </c>
    </row>
    <row r="110" ht="17.1" customHeight="1" spans="1:2">
      <c r="A110" s="133" t="s">
        <v>727</v>
      </c>
      <c r="B110" s="29">
        <f>SUM(B111:B120)</f>
        <v>788</v>
      </c>
    </row>
    <row r="111" ht="17.1" customHeight="1" spans="1:2">
      <c r="A111" s="28" t="s">
        <v>663</v>
      </c>
      <c r="B111" s="29">
        <v>373</v>
      </c>
    </row>
    <row r="112" ht="17.1" customHeight="1" spans="1:2">
      <c r="A112" s="28" t="s">
        <v>664</v>
      </c>
      <c r="B112" s="29">
        <v>415</v>
      </c>
    </row>
    <row r="113" ht="17.1" customHeight="1" spans="1:2">
      <c r="A113" s="28" t="s">
        <v>665</v>
      </c>
      <c r="B113" s="29">
        <v>0</v>
      </c>
    </row>
    <row r="114" ht="17.1" customHeight="1" spans="1:2">
      <c r="A114" s="28" t="s">
        <v>728</v>
      </c>
      <c r="B114" s="29">
        <v>0</v>
      </c>
    </row>
    <row r="115" ht="17.1" customHeight="1" spans="1:2">
      <c r="A115" s="28" t="s">
        <v>729</v>
      </c>
      <c r="B115" s="29">
        <v>0</v>
      </c>
    </row>
    <row r="116" ht="17.1" customHeight="1" spans="1:2">
      <c r="A116" s="28" t="s">
        <v>730</v>
      </c>
      <c r="B116" s="29">
        <v>0</v>
      </c>
    </row>
    <row r="117" ht="17.1" customHeight="1" spans="1:2">
      <c r="A117" s="28" t="s">
        <v>731</v>
      </c>
      <c r="B117" s="29">
        <v>0</v>
      </c>
    </row>
    <row r="118" ht="17.1" customHeight="1" spans="1:2">
      <c r="A118" s="28" t="s">
        <v>732</v>
      </c>
      <c r="B118" s="29">
        <v>0</v>
      </c>
    </row>
    <row r="119" ht="17.1" customHeight="1" spans="1:2">
      <c r="A119" s="28" t="s">
        <v>672</v>
      </c>
      <c r="B119" s="29">
        <v>0</v>
      </c>
    </row>
    <row r="120" ht="17.1" customHeight="1" spans="1:2">
      <c r="A120" s="28" t="s">
        <v>733</v>
      </c>
      <c r="B120" s="29">
        <v>0</v>
      </c>
    </row>
    <row r="121" ht="17.1" customHeight="1" spans="1:2">
      <c r="A121" s="133" t="s">
        <v>734</v>
      </c>
      <c r="B121" s="29">
        <f>SUM(B122:B132)</f>
        <v>0</v>
      </c>
    </row>
    <row r="122" ht="17.1" customHeight="1" spans="1:2">
      <c r="A122" s="28" t="s">
        <v>663</v>
      </c>
      <c r="B122" s="29">
        <v>0</v>
      </c>
    </row>
    <row r="123" ht="17.1" customHeight="1" spans="1:2">
      <c r="A123" s="28" t="s">
        <v>664</v>
      </c>
      <c r="B123" s="29">
        <v>0</v>
      </c>
    </row>
    <row r="124" ht="17.1" customHeight="1" spans="1:2">
      <c r="A124" s="28" t="s">
        <v>665</v>
      </c>
      <c r="B124" s="29">
        <v>0</v>
      </c>
    </row>
    <row r="125" ht="17.1" customHeight="1" spans="1:2">
      <c r="A125" s="28" t="s">
        <v>735</v>
      </c>
      <c r="B125" s="29">
        <v>0</v>
      </c>
    </row>
    <row r="126" ht="17.1" customHeight="1" spans="1:2">
      <c r="A126" s="28" t="s">
        <v>736</v>
      </c>
      <c r="B126" s="29">
        <v>0</v>
      </c>
    </row>
    <row r="127" ht="17.1" customHeight="1" spans="1:2">
      <c r="A127" s="28" t="s">
        <v>737</v>
      </c>
      <c r="B127" s="29">
        <v>0</v>
      </c>
    </row>
    <row r="128" ht="17.1" customHeight="1" spans="1:2">
      <c r="A128" s="28" t="s">
        <v>738</v>
      </c>
      <c r="B128" s="29">
        <v>0</v>
      </c>
    </row>
    <row r="129" ht="17.1" customHeight="1" spans="1:2">
      <c r="A129" s="28" t="s">
        <v>739</v>
      </c>
      <c r="B129" s="29">
        <v>0</v>
      </c>
    </row>
    <row r="130" ht="17.1" customHeight="1" spans="1:2">
      <c r="A130" s="28" t="s">
        <v>740</v>
      </c>
      <c r="B130" s="29">
        <v>0</v>
      </c>
    </row>
    <row r="131" ht="17.1" customHeight="1" spans="1:2">
      <c r="A131" s="28" t="s">
        <v>672</v>
      </c>
      <c r="B131" s="29">
        <v>0</v>
      </c>
    </row>
    <row r="132" ht="17.1" customHeight="1" spans="1:2">
      <c r="A132" s="28" t="s">
        <v>741</v>
      </c>
      <c r="B132" s="29">
        <v>0</v>
      </c>
    </row>
    <row r="133" ht="17.1" customHeight="1" spans="1:2">
      <c r="A133" s="133" t="s">
        <v>742</v>
      </c>
      <c r="B133" s="29">
        <f>SUM(B134:B139)</f>
        <v>0</v>
      </c>
    </row>
    <row r="134" ht="17.1" customHeight="1" spans="1:2">
      <c r="A134" s="28" t="s">
        <v>663</v>
      </c>
      <c r="B134" s="29">
        <v>0</v>
      </c>
    </row>
    <row r="135" ht="17.1" customHeight="1" spans="1:2">
      <c r="A135" s="28" t="s">
        <v>664</v>
      </c>
      <c r="B135" s="29">
        <v>0</v>
      </c>
    </row>
    <row r="136" ht="17.1" customHeight="1" spans="1:2">
      <c r="A136" s="28" t="s">
        <v>665</v>
      </c>
      <c r="B136" s="29">
        <v>0</v>
      </c>
    </row>
    <row r="137" ht="17.1" customHeight="1" spans="1:2">
      <c r="A137" s="28" t="s">
        <v>743</v>
      </c>
      <c r="B137" s="29">
        <v>0</v>
      </c>
    </row>
    <row r="138" ht="17.1" customHeight="1" spans="1:2">
      <c r="A138" s="28" t="s">
        <v>672</v>
      </c>
      <c r="B138" s="29">
        <v>0</v>
      </c>
    </row>
    <row r="139" ht="17.1" customHeight="1" spans="1:2">
      <c r="A139" s="28" t="s">
        <v>744</v>
      </c>
      <c r="B139" s="29">
        <v>0</v>
      </c>
    </row>
    <row r="140" ht="17.1" customHeight="1" spans="1:2">
      <c r="A140" s="133" t="s">
        <v>745</v>
      </c>
      <c r="B140" s="29">
        <f>SUM(B141:B147)</f>
        <v>0</v>
      </c>
    </row>
    <row r="141" ht="17.1" customHeight="1" spans="1:2">
      <c r="A141" s="28" t="s">
        <v>663</v>
      </c>
      <c r="B141" s="29">
        <v>0</v>
      </c>
    </row>
    <row r="142" ht="17.1" customHeight="1" spans="1:2">
      <c r="A142" s="28" t="s">
        <v>664</v>
      </c>
      <c r="B142" s="29">
        <v>0</v>
      </c>
    </row>
    <row r="143" ht="17.1" customHeight="1" spans="1:2">
      <c r="A143" s="28" t="s">
        <v>665</v>
      </c>
      <c r="B143" s="29">
        <v>0</v>
      </c>
    </row>
    <row r="144" ht="17.1" customHeight="1" spans="1:2">
      <c r="A144" s="28" t="s">
        <v>746</v>
      </c>
      <c r="B144" s="29">
        <v>0</v>
      </c>
    </row>
    <row r="145" ht="17.1" customHeight="1" spans="1:2">
      <c r="A145" s="28" t="s">
        <v>747</v>
      </c>
      <c r="B145" s="29">
        <v>0</v>
      </c>
    </row>
    <row r="146" ht="17.1" customHeight="1" spans="1:2">
      <c r="A146" s="28" t="s">
        <v>672</v>
      </c>
      <c r="B146" s="29">
        <v>0</v>
      </c>
    </row>
    <row r="147" ht="17.1" customHeight="1" spans="1:2">
      <c r="A147" s="28" t="s">
        <v>748</v>
      </c>
      <c r="B147" s="29">
        <v>0</v>
      </c>
    </row>
    <row r="148" ht="17.1" customHeight="1" spans="1:2">
      <c r="A148" s="133" t="s">
        <v>749</v>
      </c>
      <c r="B148" s="29">
        <f>SUM(B149:B153)</f>
        <v>150</v>
      </c>
    </row>
    <row r="149" ht="17.1" customHeight="1" spans="1:2">
      <c r="A149" s="28" t="s">
        <v>663</v>
      </c>
      <c r="B149" s="29">
        <v>150</v>
      </c>
    </row>
    <row r="150" ht="17.1" customHeight="1" spans="1:2">
      <c r="A150" s="28" t="s">
        <v>664</v>
      </c>
      <c r="B150" s="29">
        <v>0</v>
      </c>
    </row>
    <row r="151" ht="17.1" customHeight="1" spans="1:2">
      <c r="A151" s="28" t="s">
        <v>665</v>
      </c>
      <c r="B151" s="29">
        <v>0</v>
      </c>
    </row>
    <row r="152" ht="17.1" customHeight="1" spans="1:2">
      <c r="A152" s="28" t="s">
        <v>750</v>
      </c>
      <c r="B152" s="29">
        <v>0</v>
      </c>
    </row>
    <row r="153" ht="17.1" customHeight="1" spans="1:2">
      <c r="A153" s="28" t="s">
        <v>751</v>
      </c>
      <c r="B153" s="29">
        <v>0</v>
      </c>
    </row>
    <row r="154" ht="17.1" customHeight="1" spans="1:2">
      <c r="A154" s="133" t="s">
        <v>752</v>
      </c>
      <c r="B154" s="29">
        <f>SUM(B155:B160)</f>
        <v>66</v>
      </c>
    </row>
    <row r="155" ht="17.1" customHeight="1" spans="1:2">
      <c r="A155" s="28" t="s">
        <v>663</v>
      </c>
      <c r="B155" s="29">
        <v>66</v>
      </c>
    </row>
    <row r="156" ht="17.1" customHeight="1" spans="1:2">
      <c r="A156" s="28" t="s">
        <v>664</v>
      </c>
      <c r="B156" s="29">
        <v>0</v>
      </c>
    </row>
    <row r="157" ht="17.1" customHeight="1" spans="1:2">
      <c r="A157" s="28" t="s">
        <v>665</v>
      </c>
      <c r="B157" s="29">
        <v>0</v>
      </c>
    </row>
    <row r="158" ht="17.1" customHeight="1" spans="1:2">
      <c r="A158" s="28" t="s">
        <v>677</v>
      </c>
      <c r="B158" s="29">
        <v>0</v>
      </c>
    </row>
    <row r="159" ht="17.1" customHeight="1" spans="1:2">
      <c r="A159" s="28" t="s">
        <v>672</v>
      </c>
      <c r="B159" s="29">
        <v>0</v>
      </c>
    </row>
    <row r="160" ht="17.1" customHeight="1" spans="1:2">
      <c r="A160" s="28" t="s">
        <v>753</v>
      </c>
      <c r="B160" s="29">
        <v>0</v>
      </c>
    </row>
    <row r="161" ht="17.1" customHeight="1" spans="1:2">
      <c r="A161" s="133" t="s">
        <v>754</v>
      </c>
      <c r="B161" s="29">
        <f>SUM(B162:B167)</f>
        <v>636</v>
      </c>
    </row>
    <row r="162" ht="17.1" customHeight="1" spans="1:2">
      <c r="A162" s="28" t="s">
        <v>663</v>
      </c>
      <c r="B162" s="29">
        <v>252</v>
      </c>
    </row>
    <row r="163" ht="17.1" customHeight="1" spans="1:2">
      <c r="A163" s="28" t="s">
        <v>664</v>
      </c>
      <c r="B163" s="29">
        <v>384</v>
      </c>
    </row>
    <row r="164" ht="17.1" customHeight="1" spans="1:2">
      <c r="A164" s="28" t="s">
        <v>665</v>
      </c>
      <c r="B164" s="29">
        <v>0</v>
      </c>
    </row>
    <row r="165" ht="17.1" customHeight="1" spans="1:2">
      <c r="A165" s="28" t="s">
        <v>755</v>
      </c>
      <c r="B165" s="29">
        <v>0</v>
      </c>
    </row>
    <row r="166" ht="17.1" customHeight="1" spans="1:2">
      <c r="A166" s="28" t="s">
        <v>672</v>
      </c>
      <c r="B166" s="29">
        <v>0</v>
      </c>
    </row>
    <row r="167" ht="17.1" customHeight="1" spans="1:2">
      <c r="A167" s="28" t="s">
        <v>756</v>
      </c>
      <c r="B167" s="29">
        <v>0</v>
      </c>
    </row>
    <row r="168" ht="17.1" customHeight="1" spans="1:2">
      <c r="A168" s="133" t="s">
        <v>757</v>
      </c>
      <c r="B168" s="29">
        <f>SUM(B169:B174)</f>
        <v>4447</v>
      </c>
    </row>
    <row r="169" ht="17.1" customHeight="1" spans="1:2">
      <c r="A169" s="28" t="s">
        <v>663</v>
      </c>
      <c r="B169" s="29">
        <v>2788</v>
      </c>
    </row>
    <row r="170" ht="17.1" customHeight="1" spans="1:2">
      <c r="A170" s="28" t="s">
        <v>664</v>
      </c>
      <c r="B170" s="29">
        <v>1077</v>
      </c>
    </row>
    <row r="171" ht="17.1" customHeight="1" spans="1:2">
      <c r="A171" s="28" t="s">
        <v>665</v>
      </c>
      <c r="B171" s="29">
        <v>68</v>
      </c>
    </row>
    <row r="172" ht="17.1" customHeight="1" spans="1:2">
      <c r="A172" s="28" t="s">
        <v>758</v>
      </c>
      <c r="B172" s="29">
        <v>0</v>
      </c>
    </row>
    <row r="173" ht="17.1" customHeight="1" spans="1:2">
      <c r="A173" s="28" t="s">
        <v>672</v>
      </c>
      <c r="B173" s="29">
        <v>0</v>
      </c>
    </row>
    <row r="174" ht="17.1" customHeight="1" spans="1:2">
      <c r="A174" s="28" t="s">
        <v>759</v>
      </c>
      <c r="B174" s="29">
        <v>514</v>
      </c>
    </row>
    <row r="175" ht="17.1" customHeight="1" spans="1:2">
      <c r="A175" s="133" t="s">
        <v>760</v>
      </c>
      <c r="B175" s="29">
        <f>SUM(B176:B181)</f>
        <v>1419</v>
      </c>
    </row>
    <row r="176" ht="17.1" customHeight="1" spans="1:2">
      <c r="A176" s="28" t="s">
        <v>663</v>
      </c>
      <c r="B176" s="29">
        <v>678</v>
      </c>
    </row>
    <row r="177" ht="17.1" customHeight="1" spans="1:2">
      <c r="A177" s="28" t="s">
        <v>664</v>
      </c>
      <c r="B177" s="29">
        <v>0</v>
      </c>
    </row>
    <row r="178" ht="17.1" customHeight="1" spans="1:2">
      <c r="A178" s="28" t="s">
        <v>665</v>
      </c>
      <c r="B178" s="29">
        <v>0</v>
      </c>
    </row>
    <row r="179" ht="17.1" customHeight="1" spans="1:2">
      <c r="A179" s="28" t="s">
        <v>761</v>
      </c>
      <c r="B179" s="29">
        <v>0</v>
      </c>
    </row>
    <row r="180" ht="17.1" customHeight="1" spans="1:2">
      <c r="A180" s="28" t="s">
        <v>672</v>
      </c>
      <c r="B180" s="29">
        <v>0</v>
      </c>
    </row>
    <row r="181" ht="17.1" customHeight="1" spans="1:2">
      <c r="A181" s="28" t="s">
        <v>762</v>
      </c>
      <c r="B181" s="29">
        <v>741</v>
      </c>
    </row>
    <row r="182" ht="17.1" customHeight="1" spans="1:2">
      <c r="A182" s="133" t="s">
        <v>763</v>
      </c>
      <c r="B182" s="29">
        <f>SUM(B183:B188)</f>
        <v>595</v>
      </c>
    </row>
    <row r="183" ht="17.1" customHeight="1" spans="1:2">
      <c r="A183" s="28" t="s">
        <v>663</v>
      </c>
      <c r="B183" s="29">
        <v>501</v>
      </c>
    </row>
    <row r="184" ht="17.1" customHeight="1" spans="1:2">
      <c r="A184" s="28" t="s">
        <v>664</v>
      </c>
      <c r="B184" s="29">
        <v>94</v>
      </c>
    </row>
    <row r="185" ht="17.1" customHeight="1" spans="1:2">
      <c r="A185" s="28" t="s">
        <v>665</v>
      </c>
      <c r="B185" s="29">
        <v>0</v>
      </c>
    </row>
    <row r="186" ht="17.1" customHeight="1" spans="1:2">
      <c r="A186" s="28" t="s">
        <v>764</v>
      </c>
      <c r="B186" s="29">
        <v>0</v>
      </c>
    </row>
    <row r="187" ht="17.1" customHeight="1" spans="1:2">
      <c r="A187" s="28" t="s">
        <v>672</v>
      </c>
      <c r="B187" s="29">
        <v>0</v>
      </c>
    </row>
    <row r="188" ht="17.1" customHeight="1" spans="1:2">
      <c r="A188" s="28" t="s">
        <v>765</v>
      </c>
      <c r="B188" s="29">
        <v>0</v>
      </c>
    </row>
    <row r="189" ht="17.1" customHeight="1" spans="1:2">
      <c r="A189" s="133" t="s">
        <v>766</v>
      </c>
      <c r="B189" s="29">
        <f>SUM(B190:B196)</f>
        <v>202</v>
      </c>
    </row>
    <row r="190" ht="17.1" customHeight="1" spans="1:2">
      <c r="A190" s="28" t="s">
        <v>663</v>
      </c>
      <c r="B190" s="29">
        <v>147</v>
      </c>
    </row>
    <row r="191" ht="17.1" customHeight="1" spans="1:2">
      <c r="A191" s="28" t="s">
        <v>664</v>
      </c>
      <c r="B191" s="29">
        <v>0</v>
      </c>
    </row>
    <row r="192" ht="17.1" customHeight="1" spans="1:2">
      <c r="A192" s="28" t="s">
        <v>665</v>
      </c>
      <c r="B192" s="29">
        <v>0</v>
      </c>
    </row>
    <row r="193" ht="17.1" customHeight="1" spans="1:2">
      <c r="A193" s="28" t="s">
        <v>767</v>
      </c>
      <c r="B193" s="29">
        <v>55</v>
      </c>
    </row>
    <row r="194" ht="17.1" customHeight="1" spans="1:2">
      <c r="A194" s="28" t="s">
        <v>768</v>
      </c>
      <c r="B194" s="29">
        <v>0</v>
      </c>
    </row>
    <row r="195" ht="17.1" customHeight="1" spans="1:2">
      <c r="A195" s="28" t="s">
        <v>672</v>
      </c>
      <c r="B195" s="29">
        <v>0</v>
      </c>
    </row>
    <row r="196" ht="17.1" customHeight="1" spans="1:2">
      <c r="A196" s="28" t="s">
        <v>769</v>
      </c>
      <c r="B196" s="29">
        <v>0</v>
      </c>
    </row>
    <row r="197" ht="17.1" customHeight="1" spans="1:2">
      <c r="A197" s="133" t="s">
        <v>770</v>
      </c>
      <c r="B197" s="29">
        <f>SUM(B198:B202)</f>
        <v>0</v>
      </c>
    </row>
    <row r="198" ht="17.1" customHeight="1" spans="1:2">
      <c r="A198" s="28" t="s">
        <v>663</v>
      </c>
      <c r="B198" s="29">
        <v>0</v>
      </c>
    </row>
    <row r="199" ht="17.1" customHeight="1" spans="1:2">
      <c r="A199" s="28" t="s">
        <v>664</v>
      </c>
      <c r="B199" s="29">
        <v>0</v>
      </c>
    </row>
    <row r="200" ht="17.1" customHeight="1" spans="1:2">
      <c r="A200" s="28" t="s">
        <v>665</v>
      </c>
      <c r="B200" s="29">
        <v>0</v>
      </c>
    </row>
    <row r="201" ht="17.1" customHeight="1" spans="1:2">
      <c r="A201" s="28" t="s">
        <v>672</v>
      </c>
      <c r="B201" s="29">
        <v>0</v>
      </c>
    </row>
    <row r="202" ht="17.1" customHeight="1" spans="1:2">
      <c r="A202" s="28" t="s">
        <v>771</v>
      </c>
      <c r="B202" s="29">
        <v>0</v>
      </c>
    </row>
    <row r="203" ht="17.1" customHeight="1" spans="1:2">
      <c r="A203" s="133" t="s">
        <v>772</v>
      </c>
      <c r="B203" s="29">
        <f>SUM(B204:B208)</f>
        <v>0</v>
      </c>
    </row>
    <row r="204" ht="17.1" customHeight="1" spans="1:2">
      <c r="A204" s="28" t="s">
        <v>663</v>
      </c>
      <c r="B204" s="29">
        <v>0</v>
      </c>
    </row>
    <row r="205" ht="17.1" customHeight="1" spans="1:2">
      <c r="A205" s="28" t="s">
        <v>664</v>
      </c>
      <c r="B205" s="29">
        <v>0</v>
      </c>
    </row>
    <row r="206" ht="17.1" customHeight="1" spans="1:2">
      <c r="A206" s="28" t="s">
        <v>665</v>
      </c>
      <c r="B206" s="29">
        <v>0</v>
      </c>
    </row>
    <row r="207" ht="17.1" customHeight="1" spans="1:2">
      <c r="A207" s="28" t="s">
        <v>672</v>
      </c>
      <c r="B207" s="29">
        <v>0</v>
      </c>
    </row>
    <row r="208" ht="17.1" customHeight="1" spans="1:2">
      <c r="A208" s="28" t="s">
        <v>773</v>
      </c>
      <c r="B208" s="29">
        <v>0</v>
      </c>
    </row>
    <row r="209" ht="17.1" customHeight="1" spans="1:2">
      <c r="A209" s="133" t="s">
        <v>774</v>
      </c>
      <c r="B209" s="29">
        <f>SUM(B210:B215)</f>
        <v>9</v>
      </c>
    </row>
    <row r="210" ht="17.1" customHeight="1" spans="1:2">
      <c r="A210" s="28" t="s">
        <v>663</v>
      </c>
      <c r="B210" s="29">
        <v>0</v>
      </c>
    </row>
    <row r="211" ht="17.1" customHeight="1" spans="1:2">
      <c r="A211" s="28" t="s">
        <v>664</v>
      </c>
      <c r="B211" s="29">
        <v>9</v>
      </c>
    </row>
    <row r="212" ht="17.1" customHeight="1" spans="1:2">
      <c r="A212" s="28" t="s">
        <v>665</v>
      </c>
      <c r="B212" s="29">
        <v>0</v>
      </c>
    </row>
    <row r="213" ht="17.1" customHeight="1" spans="1:2">
      <c r="A213" s="28" t="s">
        <v>775</v>
      </c>
      <c r="B213" s="29">
        <v>0</v>
      </c>
    </row>
    <row r="214" ht="17.1" customHeight="1" spans="1:2">
      <c r="A214" s="28" t="s">
        <v>672</v>
      </c>
      <c r="B214" s="29">
        <v>0</v>
      </c>
    </row>
    <row r="215" ht="17.1" customHeight="1" spans="1:2">
      <c r="A215" s="28" t="s">
        <v>776</v>
      </c>
      <c r="B215" s="29">
        <v>0</v>
      </c>
    </row>
    <row r="216" ht="17.1" customHeight="1" spans="1:2">
      <c r="A216" s="133" t="s">
        <v>777</v>
      </c>
      <c r="B216" s="29">
        <f>SUM(B217:B230)</f>
        <v>3025</v>
      </c>
    </row>
    <row r="217" ht="17.1" customHeight="1" spans="1:2">
      <c r="A217" s="28" t="s">
        <v>663</v>
      </c>
      <c r="B217" s="29">
        <v>1930</v>
      </c>
    </row>
    <row r="218" ht="17.1" customHeight="1" spans="1:2">
      <c r="A218" s="28" t="s">
        <v>664</v>
      </c>
      <c r="B218" s="29">
        <v>918</v>
      </c>
    </row>
    <row r="219" ht="17.1" customHeight="1" spans="1:2">
      <c r="A219" s="28" t="s">
        <v>665</v>
      </c>
      <c r="B219" s="29">
        <v>0</v>
      </c>
    </row>
    <row r="220" ht="17.1" customHeight="1" spans="1:2">
      <c r="A220" s="28" t="s">
        <v>778</v>
      </c>
      <c r="B220" s="29">
        <v>0</v>
      </c>
    </row>
    <row r="221" ht="17.1" customHeight="1" spans="1:2">
      <c r="A221" s="28" t="s">
        <v>779</v>
      </c>
      <c r="B221" s="29">
        <v>0</v>
      </c>
    </row>
    <row r="222" ht="17.1" customHeight="1" spans="1:2">
      <c r="A222" s="28" t="s">
        <v>704</v>
      </c>
      <c r="B222" s="29">
        <v>0</v>
      </c>
    </row>
    <row r="223" ht="17.1" customHeight="1" spans="1:2">
      <c r="A223" s="28" t="s">
        <v>780</v>
      </c>
      <c r="B223" s="29">
        <v>0</v>
      </c>
    </row>
    <row r="224" ht="17.1" customHeight="1" spans="1:2">
      <c r="A224" s="28" t="s">
        <v>781</v>
      </c>
      <c r="B224" s="29">
        <v>0</v>
      </c>
    </row>
    <row r="225" ht="17.1" customHeight="1" spans="1:2">
      <c r="A225" s="28" t="s">
        <v>782</v>
      </c>
      <c r="B225" s="29">
        <v>0</v>
      </c>
    </row>
    <row r="226" ht="17.1" customHeight="1" spans="1:2">
      <c r="A226" s="28" t="s">
        <v>783</v>
      </c>
      <c r="B226" s="29">
        <v>0</v>
      </c>
    </row>
    <row r="227" ht="17.1" customHeight="1" spans="1:2">
      <c r="A227" s="28" t="s">
        <v>784</v>
      </c>
      <c r="B227" s="29">
        <v>0</v>
      </c>
    </row>
    <row r="228" ht="17.1" customHeight="1" spans="1:2">
      <c r="A228" s="28" t="s">
        <v>785</v>
      </c>
      <c r="B228" s="29">
        <v>68</v>
      </c>
    </row>
    <row r="229" ht="17.1" customHeight="1" spans="1:2">
      <c r="A229" s="28" t="s">
        <v>672</v>
      </c>
      <c r="B229" s="29">
        <v>18</v>
      </c>
    </row>
    <row r="230" ht="17.1" customHeight="1" spans="1:2">
      <c r="A230" s="28" t="s">
        <v>786</v>
      </c>
      <c r="B230" s="29">
        <v>91</v>
      </c>
    </row>
    <row r="231" ht="17.1" customHeight="1" spans="1:2">
      <c r="A231" s="133" t="s">
        <v>787</v>
      </c>
      <c r="B231" s="29">
        <f>SUM(B232:B233)</f>
        <v>13987</v>
      </c>
    </row>
    <row r="232" ht="17.1" customHeight="1" spans="1:2">
      <c r="A232" s="28" t="s">
        <v>788</v>
      </c>
      <c r="B232" s="29">
        <v>0</v>
      </c>
    </row>
    <row r="233" ht="17.1" customHeight="1" spans="1:2">
      <c r="A233" s="28" t="s">
        <v>789</v>
      </c>
      <c r="B233" s="29">
        <v>13987</v>
      </c>
    </row>
    <row r="234" ht="17.1" customHeight="1" spans="1:2">
      <c r="A234" s="133" t="s">
        <v>790</v>
      </c>
      <c r="B234" s="29">
        <f>SUM(B235,B242,B245,B248,B254,B259,B261,B266,B272)</f>
        <v>0</v>
      </c>
    </row>
    <row r="235" ht="17.1" customHeight="1" spans="1:2">
      <c r="A235" s="133" t="s">
        <v>791</v>
      </c>
      <c r="B235" s="29">
        <f>SUM(B236:B241)</f>
        <v>0</v>
      </c>
    </row>
    <row r="236" ht="17.1" customHeight="1" spans="1:2">
      <c r="A236" s="28" t="s">
        <v>663</v>
      </c>
      <c r="B236" s="29">
        <v>0</v>
      </c>
    </row>
    <row r="237" ht="17.1" customHeight="1" spans="1:2">
      <c r="A237" s="28" t="s">
        <v>664</v>
      </c>
      <c r="B237" s="29">
        <v>0</v>
      </c>
    </row>
    <row r="238" ht="17.1" customHeight="1" spans="1:2">
      <c r="A238" s="28" t="s">
        <v>665</v>
      </c>
      <c r="B238" s="29">
        <v>0</v>
      </c>
    </row>
    <row r="239" ht="17.1" customHeight="1" spans="1:2">
      <c r="A239" s="28" t="s">
        <v>758</v>
      </c>
      <c r="B239" s="29">
        <v>0</v>
      </c>
    </row>
    <row r="240" ht="17.1" customHeight="1" spans="1:2">
      <c r="A240" s="28" t="s">
        <v>672</v>
      </c>
      <c r="B240" s="29">
        <v>0</v>
      </c>
    </row>
    <row r="241" ht="17.1" customHeight="1" spans="1:2">
      <c r="A241" s="28" t="s">
        <v>792</v>
      </c>
      <c r="B241" s="29">
        <v>0</v>
      </c>
    </row>
    <row r="242" ht="17.1" customHeight="1" spans="1:2">
      <c r="A242" s="133" t="s">
        <v>793</v>
      </c>
      <c r="B242" s="29">
        <f>SUM(B243:B244)</f>
        <v>0</v>
      </c>
    </row>
    <row r="243" ht="17.1" customHeight="1" spans="1:2">
      <c r="A243" s="28" t="s">
        <v>794</v>
      </c>
      <c r="B243" s="29">
        <v>0</v>
      </c>
    </row>
    <row r="244" ht="17.1" customHeight="1" spans="1:2">
      <c r="A244" s="28" t="s">
        <v>795</v>
      </c>
      <c r="B244" s="29">
        <v>0</v>
      </c>
    </row>
    <row r="245" ht="17.1" customHeight="1" spans="1:2">
      <c r="A245" s="133" t="s">
        <v>796</v>
      </c>
      <c r="B245" s="29">
        <f>SUM(B246:B247)</f>
        <v>0</v>
      </c>
    </row>
    <row r="246" ht="17.1" customHeight="1" spans="1:2">
      <c r="A246" s="28" t="s">
        <v>797</v>
      </c>
      <c r="B246" s="29">
        <v>0</v>
      </c>
    </row>
    <row r="247" ht="17.1" customHeight="1" spans="1:2">
      <c r="A247" s="28" t="s">
        <v>798</v>
      </c>
      <c r="B247" s="29">
        <v>0</v>
      </c>
    </row>
    <row r="248" ht="17.1" customHeight="1" spans="1:2">
      <c r="A248" s="133" t="s">
        <v>799</v>
      </c>
      <c r="B248" s="29">
        <f>SUM(B249:B253)</f>
        <v>0</v>
      </c>
    </row>
    <row r="249" ht="17.1" customHeight="1" spans="1:2">
      <c r="A249" s="28" t="s">
        <v>800</v>
      </c>
      <c r="B249" s="29">
        <v>0</v>
      </c>
    </row>
    <row r="250" ht="17.1" customHeight="1" spans="1:2">
      <c r="A250" s="28" t="s">
        <v>801</v>
      </c>
      <c r="B250" s="29">
        <v>0</v>
      </c>
    </row>
    <row r="251" ht="17.1" customHeight="1" spans="1:2">
      <c r="A251" s="28" t="s">
        <v>802</v>
      </c>
      <c r="B251" s="29">
        <v>0</v>
      </c>
    </row>
    <row r="252" ht="17.1" customHeight="1" spans="1:2">
      <c r="A252" s="28" t="s">
        <v>803</v>
      </c>
      <c r="B252" s="29">
        <v>0</v>
      </c>
    </row>
    <row r="253" ht="17.1" customHeight="1" spans="1:2">
      <c r="A253" s="28" t="s">
        <v>804</v>
      </c>
      <c r="B253" s="29">
        <v>0</v>
      </c>
    </row>
    <row r="254" ht="17.1" customHeight="1" spans="1:2">
      <c r="A254" s="133" t="s">
        <v>805</v>
      </c>
      <c r="B254" s="29">
        <f>SUM(B255:B258)</f>
        <v>0</v>
      </c>
    </row>
    <row r="255" ht="17.1" customHeight="1" spans="1:2">
      <c r="A255" s="28" t="s">
        <v>806</v>
      </c>
      <c r="B255" s="29">
        <v>0</v>
      </c>
    </row>
    <row r="256" ht="17.1" customHeight="1" spans="1:2">
      <c r="A256" s="28" t="s">
        <v>807</v>
      </c>
      <c r="B256" s="29">
        <v>0</v>
      </c>
    </row>
    <row r="257" ht="17.1" customHeight="1" spans="1:2">
      <c r="A257" s="28" t="s">
        <v>808</v>
      </c>
      <c r="B257" s="29">
        <v>0</v>
      </c>
    </row>
    <row r="258" ht="17.1" customHeight="1" spans="1:2">
      <c r="A258" s="28" t="s">
        <v>809</v>
      </c>
      <c r="B258" s="29">
        <v>0</v>
      </c>
    </row>
    <row r="259" ht="17.1" customHeight="1" spans="1:2">
      <c r="A259" s="133" t="s">
        <v>810</v>
      </c>
      <c r="B259" s="29">
        <f>B260</f>
        <v>0</v>
      </c>
    </row>
    <row r="260" ht="17.1" customHeight="1" spans="1:2">
      <c r="A260" s="28" t="s">
        <v>811</v>
      </c>
      <c r="B260" s="29">
        <v>0</v>
      </c>
    </row>
    <row r="261" ht="17.1" customHeight="1" spans="1:2">
      <c r="A261" s="133" t="s">
        <v>812</v>
      </c>
      <c r="B261" s="29">
        <f>SUM(B262:B265)</f>
        <v>0</v>
      </c>
    </row>
    <row r="262" ht="17.1" customHeight="1" spans="1:2">
      <c r="A262" s="28" t="s">
        <v>813</v>
      </c>
      <c r="B262" s="29">
        <v>0</v>
      </c>
    </row>
    <row r="263" ht="17.1" customHeight="1" spans="1:2">
      <c r="A263" s="28" t="s">
        <v>814</v>
      </c>
      <c r="B263" s="29">
        <v>0</v>
      </c>
    </row>
    <row r="264" ht="17.1" customHeight="1" spans="1:2">
      <c r="A264" s="28" t="s">
        <v>815</v>
      </c>
      <c r="B264" s="29">
        <v>0</v>
      </c>
    </row>
    <row r="265" ht="17.1" customHeight="1" spans="1:2">
      <c r="A265" s="28" t="s">
        <v>816</v>
      </c>
      <c r="B265" s="29">
        <v>0</v>
      </c>
    </row>
    <row r="266" ht="17.1" customHeight="1" spans="1:2">
      <c r="A266" s="133" t="s">
        <v>817</v>
      </c>
      <c r="B266" s="29">
        <f>SUM(B267:B271)</f>
        <v>0</v>
      </c>
    </row>
    <row r="267" ht="17.1" customHeight="1" spans="1:2">
      <c r="A267" s="28" t="s">
        <v>663</v>
      </c>
      <c r="B267" s="29">
        <v>0</v>
      </c>
    </row>
    <row r="268" ht="17.1" customHeight="1" spans="1:2">
      <c r="A268" s="28" t="s">
        <v>664</v>
      </c>
      <c r="B268" s="29">
        <v>0</v>
      </c>
    </row>
    <row r="269" ht="17.1" customHeight="1" spans="1:2">
      <c r="A269" s="28" t="s">
        <v>665</v>
      </c>
      <c r="B269" s="29">
        <v>0</v>
      </c>
    </row>
    <row r="270" ht="17.1" customHeight="1" spans="1:2">
      <c r="A270" s="28" t="s">
        <v>672</v>
      </c>
      <c r="B270" s="29">
        <v>0</v>
      </c>
    </row>
    <row r="271" ht="17.1" customHeight="1" spans="1:2">
      <c r="A271" s="28" t="s">
        <v>818</v>
      </c>
      <c r="B271" s="29">
        <v>0</v>
      </c>
    </row>
    <row r="272" ht="17.1" customHeight="1" spans="1:2">
      <c r="A272" s="133" t="s">
        <v>819</v>
      </c>
      <c r="B272" s="29">
        <f t="shared" ref="B272:B277" si="0">B273</f>
        <v>0</v>
      </c>
    </row>
    <row r="273" ht="17.1" customHeight="1" spans="1:2">
      <c r="A273" s="28" t="s">
        <v>820</v>
      </c>
      <c r="B273" s="29">
        <v>0</v>
      </c>
    </row>
    <row r="274" ht="17.1" customHeight="1" spans="1:2">
      <c r="A274" s="133" t="s">
        <v>821</v>
      </c>
      <c r="B274" s="29">
        <f>SUM(B275,B277,B279,B281,B291)</f>
        <v>0</v>
      </c>
    </row>
    <row r="275" ht="17.1" customHeight="1" spans="1:2">
      <c r="A275" s="133" t="s">
        <v>822</v>
      </c>
      <c r="B275" s="29">
        <f t="shared" si="0"/>
        <v>0</v>
      </c>
    </row>
    <row r="276" ht="17.1" customHeight="1" spans="1:2">
      <c r="A276" s="28" t="s">
        <v>823</v>
      </c>
      <c r="B276" s="29">
        <v>0</v>
      </c>
    </row>
    <row r="277" ht="17.1" customHeight="1" spans="1:2">
      <c r="A277" s="133" t="s">
        <v>824</v>
      </c>
      <c r="B277" s="29">
        <f t="shared" si="0"/>
        <v>0</v>
      </c>
    </row>
    <row r="278" ht="17.1" customHeight="1" spans="1:2">
      <c r="A278" s="28" t="s">
        <v>825</v>
      </c>
      <c r="B278" s="29">
        <v>0</v>
      </c>
    </row>
    <row r="279" ht="17.1" customHeight="1" spans="1:2">
      <c r="A279" s="133" t="s">
        <v>826</v>
      </c>
      <c r="B279" s="29">
        <f>B280</f>
        <v>0</v>
      </c>
    </row>
    <row r="280" ht="17.1" customHeight="1" spans="1:2">
      <c r="A280" s="28" t="s">
        <v>827</v>
      </c>
      <c r="B280" s="29">
        <v>0</v>
      </c>
    </row>
    <row r="281" ht="17.1" customHeight="1" spans="1:2">
      <c r="A281" s="133" t="s">
        <v>828</v>
      </c>
      <c r="B281" s="29">
        <f>SUM(B282:B290)</f>
        <v>0</v>
      </c>
    </row>
    <row r="282" ht="17.1" customHeight="1" spans="1:2">
      <c r="A282" s="28" t="s">
        <v>829</v>
      </c>
      <c r="B282" s="29">
        <v>0</v>
      </c>
    </row>
    <row r="283" ht="17.1" customHeight="1" spans="1:2">
      <c r="A283" s="28" t="s">
        <v>830</v>
      </c>
      <c r="B283" s="29">
        <v>0</v>
      </c>
    </row>
    <row r="284" ht="17.1" customHeight="1" spans="1:2">
      <c r="A284" s="28" t="s">
        <v>831</v>
      </c>
      <c r="B284" s="29">
        <v>0</v>
      </c>
    </row>
    <row r="285" ht="17.1" customHeight="1" spans="1:2">
      <c r="A285" s="28" t="s">
        <v>832</v>
      </c>
      <c r="B285" s="29">
        <v>0</v>
      </c>
    </row>
    <row r="286" ht="17.1" customHeight="1" spans="1:2">
      <c r="A286" s="28" t="s">
        <v>833</v>
      </c>
      <c r="B286" s="29">
        <v>0</v>
      </c>
    </row>
    <row r="287" ht="17.1" customHeight="1" spans="1:2">
      <c r="A287" s="28" t="s">
        <v>834</v>
      </c>
      <c r="B287" s="29">
        <v>0</v>
      </c>
    </row>
    <row r="288" ht="17.1" customHeight="1" spans="1:2">
      <c r="A288" s="28" t="s">
        <v>835</v>
      </c>
      <c r="B288" s="29">
        <v>0</v>
      </c>
    </row>
    <row r="289" ht="17.1" customHeight="1" spans="1:2">
      <c r="A289" s="28" t="s">
        <v>836</v>
      </c>
      <c r="B289" s="29">
        <v>0</v>
      </c>
    </row>
    <row r="290" ht="17.1" customHeight="1" spans="1:2">
      <c r="A290" s="28" t="s">
        <v>837</v>
      </c>
      <c r="B290" s="29">
        <v>0</v>
      </c>
    </row>
    <row r="291" ht="17.1" customHeight="1" spans="1:2">
      <c r="A291" s="133" t="s">
        <v>838</v>
      </c>
      <c r="B291" s="29">
        <f>B292</f>
        <v>0</v>
      </c>
    </row>
    <row r="292" ht="17.1" customHeight="1" spans="1:2">
      <c r="A292" s="28" t="s">
        <v>839</v>
      </c>
      <c r="B292" s="29">
        <v>0</v>
      </c>
    </row>
    <row r="293" ht="17.1" customHeight="1" spans="1:2">
      <c r="A293" s="133" t="s">
        <v>840</v>
      </c>
      <c r="B293" s="29">
        <f>SUM(B294,B297,B308,B315,B323,B332,B346,B356,B366,B374,B380)</f>
        <v>1268</v>
      </c>
    </row>
    <row r="294" ht="17.1" customHeight="1" spans="1:2">
      <c r="A294" s="133" t="s">
        <v>841</v>
      </c>
      <c r="B294" s="29">
        <f>SUM(B295:B296)</f>
        <v>0</v>
      </c>
    </row>
    <row r="295" ht="17.1" customHeight="1" spans="1:2">
      <c r="A295" s="28" t="s">
        <v>842</v>
      </c>
      <c r="B295" s="29">
        <v>0</v>
      </c>
    </row>
    <row r="296" ht="17.1" customHeight="1" spans="1:2">
      <c r="A296" s="28" t="s">
        <v>843</v>
      </c>
      <c r="B296" s="29">
        <v>0</v>
      </c>
    </row>
    <row r="297" ht="17.1" customHeight="1" spans="1:2">
      <c r="A297" s="133" t="s">
        <v>844</v>
      </c>
      <c r="B297" s="29">
        <f>SUM(B298:B307)</f>
        <v>1031</v>
      </c>
    </row>
    <row r="298" ht="17.1" customHeight="1" spans="1:2">
      <c r="A298" s="28" t="s">
        <v>663</v>
      </c>
      <c r="B298" s="29">
        <v>914</v>
      </c>
    </row>
    <row r="299" ht="17.1" customHeight="1" spans="1:2">
      <c r="A299" s="28" t="s">
        <v>664</v>
      </c>
      <c r="B299" s="29">
        <v>0</v>
      </c>
    </row>
    <row r="300" ht="17.1" customHeight="1" spans="1:2">
      <c r="A300" s="28" t="s">
        <v>665</v>
      </c>
      <c r="B300" s="29">
        <v>0</v>
      </c>
    </row>
    <row r="301" ht="17.1" customHeight="1" spans="1:2">
      <c r="A301" s="28" t="s">
        <v>704</v>
      </c>
      <c r="B301" s="29">
        <v>0</v>
      </c>
    </row>
    <row r="302" ht="17.1" customHeight="1" spans="1:2">
      <c r="A302" s="28" t="s">
        <v>845</v>
      </c>
      <c r="B302" s="29">
        <v>0</v>
      </c>
    </row>
    <row r="303" ht="17.1" customHeight="1" spans="1:2">
      <c r="A303" s="28" t="s">
        <v>846</v>
      </c>
      <c r="B303" s="29">
        <v>0</v>
      </c>
    </row>
    <row r="304" ht="17.1" customHeight="1" spans="1:2">
      <c r="A304" s="28" t="s">
        <v>847</v>
      </c>
      <c r="B304" s="29">
        <v>0</v>
      </c>
    </row>
    <row r="305" ht="17.1" customHeight="1" spans="1:2">
      <c r="A305" s="28" t="s">
        <v>848</v>
      </c>
      <c r="B305" s="29">
        <v>0</v>
      </c>
    </row>
    <row r="306" ht="17.1" customHeight="1" spans="1:2">
      <c r="A306" s="28" t="s">
        <v>672</v>
      </c>
      <c r="B306" s="29">
        <v>0</v>
      </c>
    </row>
    <row r="307" ht="17.1" customHeight="1" spans="1:2">
      <c r="A307" s="28" t="s">
        <v>849</v>
      </c>
      <c r="B307" s="29">
        <v>117</v>
      </c>
    </row>
    <row r="308" ht="17.1" customHeight="1" spans="1:2">
      <c r="A308" s="133" t="s">
        <v>850</v>
      </c>
      <c r="B308" s="29">
        <f>SUM(B309:B314)</f>
        <v>0</v>
      </c>
    </row>
    <row r="309" ht="17.1" customHeight="1" spans="1:2">
      <c r="A309" s="28" t="s">
        <v>663</v>
      </c>
      <c r="B309" s="29">
        <v>0</v>
      </c>
    </row>
    <row r="310" ht="17.1" customHeight="1" spans="1:2">
      <c r="A310" s="28" t="s">
        <v>664</v>
      </c>
      <c r="B310" s="29">
        <v>0</v>
      </c>
    </row>
    <row r="311" ht="17.1" customHeight="1" spans="1:2">
      <c r="A311" s="28" t="s">
        <v>665</v>
      </c>
      <c r="B311" s="29">
        <v>0</v>
      </c>
    </row>
    <row r="312" ht="17.1" customHeight="1" spans="1:2">
      <c r="A312" s="28" t="s">
        <v>851</v>
      </c>
      <c r="B312" s="29">
        <v>0</v>
      </c>
    </row>
    <row r="313" ht="17.1" customHeight="1" spans="1:2">
      <c r="A313" s="28" t="s">
        <v>672</v>
      </c>
      <c r="B313" s="29">
        <v>0</v>
      </c>
    </row>
    <row r="314" ht="17.1" customHeight="1" spans="1:2">
      <c r="A314" s="28" t="s">
        <v>852</v>
      </c>
      <c r="B314" s="29">
        <v>0</v>
      </c>
    </row>
    <row r="315" ht="17.1" customHeight="1" spans="1:2">
      <c r="A315" s="133" t="s">
        <v>853</v>
      </c>
      <c r="B315" s="29">
        <f>SUM(B316:B322)</f>
        <v>0</v>
      </c>
    </row>
    <row r="316" ht="17.1" customHeight="1" spans="1:2">
      <c r="A316" s="28" t="s">
        <v>663</v>
      </c>
      <c r="B316" s="29">
        <v>0</v>
      </c>
    </row>
    <row r="317" ht="17.1" customHeight="1" spans="1:2">
      <c r="A317" s="28" t="s">
        <v>664</v>
      </c>
      <c r="B317" s="29">
        <v>0</v>
      </c>
    </row>
    <row r="318" ht="17.1" customHeight="1" spans="1:2">
      <c r="A318" s="28" t="s">
        <v>665</v>
      </c>
      <c r="B318" s="29">
        <v>0</v>
      </c>
    </row>
    <row r="319" ht="17.1" customHeight="1" spans="1:2">
      <c r="A319" s="28" t="s">
        <v>854</v>
      </c>
      <c r="B319" s="29">
        <v>0</v>
      </c>
    </row>
    <row r="320" ht="17.1" customHeight="1" spans="1:2">
      <c r="A320" s="28" t="s">
        <v>855</v>
      </c>
      <c r="B320" s="29">
        <v>0</v>
      </c>
    </row>
    <row r="321" ht="17.1" customHeight="1" spans="1:2">
      <c r="A321" s="28" t="s">
        <v>672</v>
      </c>
      <c r="B321" s="29">
        <v>0</v>
      </c>
    </row>
    <row r="322" ht="17.1" customHeight="1" spans="1:2">
      <c r="A322" s="28" t="s">
        <v>856</v>
      </c>
      <c r="B322" s="29">
        <v>0</v>
      </c>
    </row>
    <row r="323" ht="17.1" customHeight="1" spans="1:2">
      <c r="A323" s="133" t="s">
        <v>857</v>
      </c>
      <c r="B323" s="29">
        <f>SUM(B324:B331)</f>
        <v>0</v>
      </c>
    </row>
    <row r="324" ht="17.1" customHeight="1" spans="1:2">
      <c r="A324" s="28" t="s">
        <v>663</v>
      </c>
      <c r="B324" s="29">
        <v>0</v>
      </c>
    </row>
    <row r="325" ht="17.1" customHeight="1" spans="1:2">
      <c r="A325" s="28" t="s">
        <v>664</v>
      </c>
      <c r="B325" s="29">
        <v>0</v>
      </c>
    </row>
    <row r="326" ht="17.1" customHeight="1" spans="1:2">
      <c r="A326" s="28" t="s">
        <v>665</v>
      </c>
      <c r="B326" s="29">
        <v>0</v>
      </c>
    </row>
    <row r="327" ht="17.1" customHeight="1" spans="1:2">
      <c r="A327" s="28" t="s">
        <v>858</v>
      </c>
      <c r="B327" s="29">
        <v>0</v>
      </c>
    </row>
    <row r="328" ht="17.1" customHeight="1" spans="1:2">
      <c r="A328" s="28" t="s">
        <v>859</v>
      </c>
      <c r="B328" s="29">
        <v>0</v>
      </c>
    </row>
    <row r="329" ht="17.1" customHeight="1" spans="1:2">
      <c r="A329" s="28" t="s">
        <v>860</v>
      </c>
      <c r="B329" s="29">
        <v>0</v>
      </c>
    </row>
    <row r="330" ht="17.1" customHeight="1" spans="1:2">
      <c r="A330" s="28" t="s">
        <v>672</v>
      </c>
      <c r="B330" s="29">
        <v>0</v>
      </c>
    </row>
    <row r="331" ht="17.1" customHeight="1" spans="1:2">
      <c r="A331" s="28" t="s">
        <v>861</v>
      </c>
      <c r="B331" s="29">
        <v>0</v>
      </c>
    </row>
    <row r="332" ht="17.1" customHeight="1" spans="1:2">
      <c r="A332" s="133" t="s">
        <v>862</v>
      </c>
      <c r="B332" s="29">
        <f>SUM(B333:B345)</f>
        <v>204</v>
      </c>
    </row>
    <row r="333" ht="17.1" customHeight="1" spans="1:2">
      <c r="A333" s="28" t="s">
        <v>663</v>
      </c>
      <c r="B333" s="29">
        <v>0</v>
      </c>
    </row>
    <row r="334" ht="17.1" customHeight="1" spans="1:2">
      <c r="A334" s="28" t="s">
        <v>664</v>
      </c>
      <c r="B334" s="29">
        <v>0</v>
      </c>
    </row>
    <row r="335" ht="17.1" customHeight="1" spans="1:2">
      <c r="A335" s="28" t="s">
        <v>665</v>
      </c>
      <c r="B335" s="29">
        <v>0</v>
      </c>
    </row>
    <row r="336" ht="17.1" customHeight="1" spans="1:2">
      <c r="A336" s="28" t="s">
        <v>863</v>
      </c>
      <c r="B336" s="29">
        <v>0</v>
      </c>
    </row>
    <row r="337" ht="17.1" customHeight="1" spans="1:2">
      <c r="A337" s="28" t="s">
        <v>864</v>
      </c>
      <c r="B337" s="29">
        <v>0</v>
      </c>
    </row>
    <row r="338" ht="17.1" customHeight="1" spans="1:2">
      <c r="A338" s="28" t="s">
        <v>865</v>
      </c>
      <c r="B338" s="29">
        <v>0</v>
      </c>
    </row>
    <row r="339" ht="17.1" customHeight="1" spans="1:2">
      <c r="A339" s="28" t="s">
        <v>866</v>
      </c>
      <c r="B339" s="29">
        <v>56</v>
      </c>
    </row>
    <row r="340" ht="17.1" customHeight="1" spans="1:2">
      <c r="A340" s="28" t="s">
        <v>867</v>
      </c>
      <c r="B340" s="29">
        <v>0</v>
      </c>
    </row>
    <row r="341" ht="17.1" customHeight="1" spans="1:2">
      <c r="A341" s="28" t="s">
        <v>868</v>
      </c>
      <c r="B341" s="29">
        <v>0</v>
      </c>
    </row>
    <row r="342" ht="17.1" customHeight="1" spans="1:2">
      <c r="A342" s="28" t="s">
        <v>869</v>
      </c>
      <c r="B342" s="29">
        <v>0</v>
      </c>
    </row>
    <row r="343" ht="17.1" customHeight="1" spans="1:2">
      <c r="A343" s="28" t="s">
        <v>704</v>
      </c>
      <c r="B343" s="29">
        <v>0</v>
      </c>
    </row>
    <row r="344" ht="17.1" customHeight="1" spans="1:2">
      <c r="A344" s="28" t="s">
        <v>672</v>
      </c>
      <c r="B344" s="29">
        <v>0</v>
      </c>
    </row>
    <row r="345" ht="17.1" customHeight="1" spans="1:2">
      <c r="A345" s="28" t="s">
        <v>870</v>
      </c>
      <c r="B345" s="29">
        <v>148</v>
      </c>
    </row>
    <row r="346" ht="17.1" customHeight="1" spans="1:2">
      <c r="A346" s="133" t="s">
        <v>871</v>
      </c>
      <c r="B346" s="29">
        <f>SUM(B347:B355)</f>
        <v>33</v>
      </c>
    </row>
    <row r="347" ht="17.1" customHeight="1" spans="1:2">
      <c r="A347" s="28" t="s">
        <v>663</v>
      </c>
      <c r="B347" s="29">
        <v>5</v>
      </c>
    </row>
    <row r="348" ht="17.1" customHeight="1" spans="1:2">
      <c r="A348" s="28" t="s">
        <v>664</v>
      </c>
      <c r="B348" s="29">
        <v>28</v>
      </c>
    </row>
    <row r="349" ht="17.1" customHeight="1" spans="1:2">
      <c r="A349" s="28" t="s">
        <v>665</v>
      </c>
      <c r="B349" s="29">
        <v>0</v>
      </c>
    </row>
    <row r="350" ht="17.1" customHeight="1" spans="1:2">
      <c r="A350" s="28" t="s">
        <v>872</v>
      </c>
      <c r="B350" s="29">
        <v>0</v>
      </c>
    </row>
    <row r="351" ht="17.1" customHeight="1" spans="1:2">
      <c r="A351" s="28" t="s">
        <v>873</v>
      </c>
      <c r="B351" s="29">
        <v>0</v>
      </c>
    </row>
    <row r="352" ht="17.1" customHeight="1" spans="1:2">
      <c r="A352" s="28" t="s">
        <v>874</v>
      </c>
      <c r="B352" s="29">
        <v>0</v>
      </c>
    </row>
    <row r="353" ht="17.1" customHeight="1" spans="1:2">
      <c r="A353" s="28" t="s">
        <v>704</v>
      </c>
      <c r="B353" s="29">
        <v>0</v>
      </c>
    </row>
    <row r="354" ht="17.1" customHeight="1" spans="1:2">
      <c r="A354" s="28" t="s">
        <v>672</v>
      </c>
      <c r="B354" s="29">
        <v>0</v>
      </c>
    </row>
    <row r="355" ht="17.1" customHeight="1" spans="1:2">
      <c r="A355" s="28" t="s">
        <v>875</v>
      </c>
      <c r="B355" s="29">
        <v>0</v>
      </c>
    </row>
    <row r="356" ht="17.1" customHeight="1" spans="1:2">
      <c r="A356" s="133" t="s">
        <v>876</v>
      </c>
      <c r="B356" s="29">
        <f>SUM(B357:B365)</f>
        <v>0</v>
      </c>
    </row>
    <row r="357" ht="17.1" customHeight="1" spans="1:2">
      <c r="A357" s="28" t="s">
        <v>663</v>
      </c>
      <c r="B357" s="29">
        <v>0</v>
      </c>
    </row>
    <row r="358" ht="17.1" customHeight="1" spans="1:2">
      <c r="A358" s="28" t="s">
        <v>664</v>
      </c>
      <c r="B358" s="29">
        <v>0</v>
      </c>
    </row>
    <row r="359" ht="17.1" customHeight="1" spans="1:2">
      <c r="A359" s="28" t="s">
        <v>665</v>
      </c>
      <c r="B359" s="29">
        <v>0</v>
      </c>
    </row>
    <row r="360" ht="17.1" customHeight="1" spans="1:2">
      <c r="A360" s="28" t="s">
        <v>877</v>
      </c>
      <c r="B360" s="29">
        <v>0</v>
      </c>
    </row>
    <row r="361" ht="17.1" customHeight="1" spans="1:2">
      <c r="A361" s="28" t="s">
        <v>878</v>
      </c>
      <c r="B361" s="29">
        <v>0</v>
      </c>
    </row>
    <row r="362" ht="17.1" customHeight="1" spans="1:2">
      <c r="A362" s="28" t="s">
        <v>879</v>
      </c>
      <c r="B362" s="29">
        <v>0</v>
      </c>
    </row>
    <row r="363" ht="17.1" customHeight="1" spans="1:2">
      <c r="A363" s="28" t="s">
        <v>704</v>
      </c>
      <c r="B363" s="29">
        <v>0</v>
      </c>
    </row>
    <row r="364" ht="17.1" customHeight="1" spans="1:2">
      <c r="A364" s="28" t="s">
        <v>672</v>
      </c>
      <c r="B364" s="29">
        <v>0</v>
      </c>
    </row>
    <row r="365" ht="17.1" customHeight="1" spans="1:2">
      <c r="A365" s="28" t="s">
        <v>880</v>
      </c>
      <c r="B365" s="29">
        <v>0</v>
      </c>
    </row>
    <row r="366" ht="17.1" customHeight="1" spans="1:2">
      <c r="A366" s="133" t="s">
        <v>881</v>
      </c>
      <c r="B366" s="29">
        <f>SUM(B367:B373)</f>
        <v>0</v>
      </c>
    </row>
    <row r="367" ht="17.1" customHeight="1" spans="1:2">
      <c r="A367" s="28" t="s">
        <v>663</v>
      </c>
      <c r="B367" s="29">
        <v>0</v>
      </c>
    </row>
    <row r="368" ht="17.1" customHeight="1" spans="1:2">
      <c r="A368" s="28" t="s">
        <v>664</v>
      </c>
      <c r="B368" s="29">
        <v>0</v>
      </c>
    </row>
    <row r="369" ht="17.1" customHeight="1" spans="1:2">
      <c r="A369" s="28" t="s">
        <v>665</v>
      </c>
      <c r="B369" s="29">
        <v>0</v>
      </c>
    </row>
    <row r="370" ht="17.1" customHeight="1" spans="1:2">
      <c r="A370" s="28" t="s">
        <v>882</v>
      </c>
      <c r="B370" s="29">
        <v>0</v>
      </c>
    </row>
    <row r="371" ht="17.1" customHeight="1" spans="1:2">
      <c r="A371" s="28" t="s">
        <v>883</v>
      </c>
      <c r="B371" s="29">
        <v>0</v>
      </c>
    </row>
    <row r="372" ht="17.1" customHeight="1" spans="1:2">
      <c r="A372" s="28" t="s">
        <v>672</v>
      </c>
      <c r="B372" s="29">
        <v>0</v>
      </c>
    </row>
    <row r="373" ht="17" customHeight="1" spans="1:2">
      <c r="A373" s="28" t="s">
        <v>884</v>
      </c>
      <c r="B373" s="29">
        <v>0</v>
      </c>
    </row>
    <row r="374" ht="17.1" customHeight="1" spans="1:2">
      <c r="A374" s="133" t="s">
        <v>885</v>
      </c>
      <c r="B374" s="29">
        <f>SUM(B375:B379)</f>
        <v>0</v>
      </c>
    </row>
    <row r="375" ht="17.1" customHeight="1" spans="1:2">
      <c r="A375" s="28" t="s">
        <v>663</v>
      </c>
      <c r="B375" s="29">
        <v>0</v>
      </c>
    </row>
    <row r="376" ht="17.1" customHeight="1" spans="1:2">
      <c r="A376" s="28" t="s">
        <v>664</v>
      </c>
      <c r="B376" s="29">
        <v>0</v>
      </c>
    </row>
    <row r="377" ht="17.1" customHeight="1" spans="1:2">
      <c r="A377" s="28" t="s">
        <v>704</v>
      </c>
      <c r="B377" s="29">
        <v>0</v>
      </c>
    </row>
    <row r="378" ht="17.1" customHeight="1" spans="1:2">
      <c r="A378" s="28" t="s">
        <v>886</v>
      </c>
      <c r="B378" s="29">
        <v>0</v>
      </c>
    </row>
    <row r="379" ht="17.1" customHeight="1" spans="1:2">
      <c r="A379" s="28" t="s">
        <v>887</v>
      </c>
      <c r="B379" s="29">
        <v>0</v>
      </c>
    </row>
    <row r="380" ht="17.1" customHeight="1" spans="1:2">
      <c r="A380" s="133" t="s">
        <v>888</v>
      </c>
      <c r="B380" s="29">
        <f>SUM(B381:B382)</f>
        <v>0</v>
      </c>
    </row>
    <row r="381" ht="17.1" customHeight="1" spans="1:2">
      <c r="A381" s="28" t="s">
        <v>889</v>
      </c>
      <c r="B381" s="29">
        <v>0</v>
      </c>
    </row>
    <row r="382" ht="17.1" customHeight="1" spans="1:2">
      <c r="A382" s="28" t="s">
        <v>890</v>
      </c>
      <c r="B382" s="29">
        <v>0</v>
      </c>
    </row>
    <row r="383" ht="17.1" customHeight="1" spans="1:2">
      <c r="A383" s="133" t="s">
        <v>891</v>
      </c>
      <c r="B383" s="29">
        <f>SUM(B384,B389,B396,B402,B408,B412,B416,B420,B426,B433)</f>
        <v>118994</v>
      </c>
    </row>
    <row r="384" ht="17.1" customHeight="1" spans="1:2">
      <c r="A384" s="133" t="s">
        <v>892</v>
      </c>
      <c r="B384" s="29">
        <f>SUM(B385:B388)</f>
        <v>1236</v>
      </c>
    </row>
    <row r="385" ht="17.1" customHeight="1" spans="1:2">
      <c r="A385" s="28" t="s">
        <v>663</v>
      </c>
      <c r="B385" s="29">
        <v>237</v>
      </c>
    </row>
    <row r="386" ht="17.1" customHeight="1" spans="1:2">
      <c r="A386" s="28" t="s">
        <v>664</v>
      </c>
      <c r="B386" s="29">
        <v>985</v>
      </c>
    </row>
    <row r="387" ht="17.1" customHeight="1" spans="1:2">
      <c r="A387" s="28" t="s">
        <v>665</v>
      </c>
      <c r="B387" s="29">
        <v>14</v>
      </c>
    </row>
    <row r="388" ht="17.1" customHeight="1" spans="1:2">
      <c r="A388" s="28" t="s">
        <v>893</v>
      </c>
      <c r="B388" s="29">
        <v>0</v>
      </c>
    </row>
    <row r="389" ht="17.1" customHeight="1" spans="1:2">
      <c r="A389" s="133" t="s">
        <v>894</v>
      </c>
      <c r="B389" s="29">
        <f>SUM(B390:B395)</f>
        <v>110528</v>
      </c>
    </row>
    <row r="390" ht="17.1" customHeight="1" spans="1:2">
      <c r="A390" s="28" t="s">
        <v>895</v>
      </c>
      <c r="B390" s="29">
        <v>3472</v>
      </c>
    </row>
    <row r="391" ht="17.1" customHeight="1" spans="1:2">
      <c r="A391" s="28" t="s">
        <v>896</v>
      </c>
      <c r="B391" s="29">
        <v>63646</v>
      </c>
    </row>
    <row r="392" ht="17.1" customHeight="1" spans="1:2">
      <c r="A392" s="28" t="s">
        <v>897</v>
      </c>
      <c r="B392" s="29">
        <v>10278</v>
      </c>
    </row>
    <row r="393" ht="17.1" customHeight="1" spans="1:2">
      <c r="A393" s="28" t="s">
        <v>898</v>
      </c>
      <c r="B393" s="29">
        <v>11634</v>
      </c>
    </row>
    <row r="394" ht="17.1" customHeight="1" spans="1:2">
      <c r="A394" s="28" t="s">
        <v>899</v>
      </c>
      <c r="B394" s="29">
        <v>21</v>
      </c>
    </row>
    <row r="395" ht="17.1" customHeight="1" spans="1:2">
      <c r="A395" s="28" t="s">
        <v>900</v>
      </c>
      <c r="B395" s="29">
        <v>21477</v>
      </c>
    </row>
    <row r="396" ht="17.1" customHeight="1" spans="1:2">
      <c r="A396" s="133" t="s">
        <v>901</v>
      </c>
      <c r="B396" s="29">
        <f>SUM(B397:B401)</f>
        <v>3490</v>
      </c>
    </row>
    <row r="397" ht="17.1" customHeight="1" spans="1:2">
      <c r="A397" s="28" t="s">
        <v>902</v>
      </c>
      <c r="B397" s="29">
        <v>0</v>
      </c>
    </row>
    <row r="398" ht="17.1" customHeight="1" spans="1:2">
      <c r="A398" s="28" t="s">
        <v>903</v>
      </c>
      <c r="B398" s="29">
        <v>3484</v>
      </c>
    </row>
    <row r="399" ht="17.1" customHeight="1" spans="1:2">
      <c r="A399" s="28" t="s">
        <v>904</v>
      </c>
      <c r="B399" s="29">
        <v>0</v>
      </c>
    </row>
    <row r="400" ht="17.1" customHeight="1" spans="1:2">
      <c r="A400" s="28" t="s">
        <v>905</v>
      </c>
      <c r="B400" s="29">
        <v>0</v>
      </c>
    </row>
    <row r="401" ht="17.1" customHeight="1" spans="1:2">
      <c r="A401" s="28" t="s">
        <v>906</v>
      </c>
      <c r="B401" s="29">
        <v>6</v>
      </c>
    </row>
    <row r="402" ht="17.1" customHeight="1" spans="1:2">
      <c r="A402" s="133" t="s">
        <v>907</v>
      </c>
      <c r="B402" s="29">
        <f>SUM(B403:B407)</f>
        <v>61</v>
      </c>
    </row>
    <row r="403" ht="17.1" customHeight="1" spans="1:2">
      <c r="A403" s="28" t="s">
        <v>908</v>
      </c>
      <c r="B403" s="29">
        <v>0</v>
      </c>
    </row>
    <row r="404" ht="17.1" customHeight="1" spans="1:2">
      <c r="A404" s="28" t="s">
        <v>909</v>
      </c>
      <c r="B404" s="29">
        <v>61</v>
      </c>
    </row>
    <row r="405" ht="17.1" customHeight="1" spans="1:2">
      <c r="A405" s="28" t="s">
        <v>910</v>
      </c>
      <c r="B405" s="29">
        <v>0</v>
      </c>
    </row>
    <row r="406" ht="17.1" customHeight="1" spans="1:2">
      <c r="A406" s="28" t="s">
        <v>911</v>
      </c>
      <c r="B406" s="29">
        <v>0</v>
      </c>
    </row>
    <row r="407" ht="17.1" customHeight="1" spans="1:2">
      <c r="A407" s="28" t="s">
        <v>912</v>
      </c>
      <c r="B407" s="29">
        <v>0</v>
      </c>
    </row>
    <row r="408" ht="17.1" customHeight="1" spans="1:2">
      <c r="A408" s="133" t="s">
        <v>913</v>
      </c>
      <c r="B408" s="29">
        <f>SUM(B409:B411)</f>
        <v>0</v>
      </c>
    </row>
    <row r="409" ht="17.1" customHeight="1" spans="1:2">
      <c r="A409" s="28" t="s">
        <v>914</v>
      </c>
      <c r="B409" s="29">
        <v>0</v>
      </c>
    </row>
    <row r="410" ht="17.1" customHeight="1" spans="1:2">
      <c r="A410" s="28" t="s">
        <v>915</v>
      </c>
      <c r="B410" s="29">
        <v>0</v>
      </c>
    </row>
    <row r="411" ht="17.1" customHeight="1" spans="1:2">
      <c r="A411" s="28" t="s">
        <v>916</v>
      </c>
      <c r="B411" s="29">
        <v>0</v>
      </c>
    </row>
    <row r="412" ht="17.1" customHeight="1" spans="1:2">
      <c r="A412" s="133" t="s">
        <v>917</v>
      </c>
      <c r="B412" s="29">
        <f>SUM(B413:B415)</f>
        <v>0</v>
      </c>
    </row>
    <row r="413" ht="17.1" customHeight="1" spans="1:2">
      <c r="A413" s="28" t="s">
        <v>918</v>
      </c>
      <c r="B413" s="29">
        <v>0</v>
      </c>
    </row>
    <row r="414" ht="17.1" customHeight="1" spans="1:2">
      <c r="A414" s="28" t="s">
        <v>919</v>
      </c>
      <c r="B414" s="29">
        <v>0</v>
      </c>
    </row>
    <row r="415" ht="17.1" customHeight="1" spans="1:2">
      <c r="A415" s="28" t="s">
        <v>920</v>
      </c>
      <c r="B415" s="29">
        <v>0</v>
      </c>
    </row>
    <row r="416" ht="17.1" customHeight="1" spans="1:2">
      <c r="A416" s="133" t="s">
        <v>921</v>
      </c>
      <c r="B416" s="29">
        <f>SUM(B417:B419)</f>
        <v>335</v>
      </c>
    </row>
    <row r="417" ht="17.1" customHeight="1" spans="1:2">
      <c r="A417" s="28" t="s">
        <v>922</v>
      </c>
      <c r="B417" s="29">
        <v>335</v>
      </c>
    </row>
    <row r="418" ht="17.1" customHeight="1" spans="1:2">
      <c r="A418" s="28" t="s">
        <v>923</v>
      </c>
      <c r="B418" s="29">
        <v>0</v>
      </c>
    </row>
    <row r="419" ht="17.1" customHeight="1" spans="1:2">
      <c r="A419" s="28" t="s">
        <v>924</v>
      </c>
      <c r="B419" s="29">
        <v>0</v>
      </c>
    </row>
    <row r="420" ht="17.1" customHeight="1" spans="1:2">
      <c r="A420" s="133" t="s">
        <v>925</v>
      </c>
      <c r="B420" s="29">
        <f>SUM(B421:B425)</f>
        <v>1103</v>
      </c>
    </row>
    <row r="421" ht="17.1" customHeight="1" spans="1:2">
      <c r="A421" s="28" t="s">
        <v>926</v>
      </c>
      <c r="B421" s="29">
        <v>523</v>
      </c>
    </row>
    <row r="422" ht="17.1" customHeight="1" spans="1:2">
      <c r="A422" s="28" t="s">
        <v>927</v>
      </c>
      <c r="B422" s="29">
        <v>541</v>
      </c>
    </row>
    <row r="423" ht="17.1" customHeight="1" spans="1:2">
      <c r="A423" s="28" t="s">
        <v>928</v>
      </c>
      <c r="B423" s="29">
        <v>39</v>
      </c>
    </row>
    <row r="424" ht="17.1" customHeight="1" spans="1:2">
      <c r="A424" s="28" t="s">
        <v>929</v>
      </c>
      <c r="B424" s="29">
        <v>0</v>
      </c>
    </row>
    <row r="425" ht="17.1" customHeight="1" spans="1:2">
      <c r="A425" s="28" t="s">
        <v>930</v>
      </c>
      <c r="B425" s="29">
        <v>0</v>
      </c>
    </row>
    <row r="426" ht="17.1" customHeight="1" spans="1:2">
      <c r="A426" s="133" t="s">
        <v>931</v>
      </c>
      <c r="B426" s="29">
        <f>SUM(B427:B432)</f>
        <v>2188</v>
      </c>
    </row>
    <row r="427" ht="17.1" customHeight="1" spans="1:2">
      <c r="A427" s="28" t="s">
        <v>932</v>
      </c>
      <c r="B427" s="29">
        <v>29</v>
      </c>
    </row>
    <row r="428" ht="17.1" customHeight="1" spans="1:2">
      <c r="A428" s="28" t="s">
        <v>933</v>
      </c>
      <c r="B428" s="29">
        <v>1052</v>
      </c>
    </row>
    <row r="429" ht="17.1" customHeight="1" spans="1:2">
      <c r="A429" s="28" t="s">
        <v>934</v>
      </c>
      <c r="B429" s="29">
        <v>0</v>
      </c>
    </row>
    <row r="430" ht="17.1" customHeight="1" spans="1:2">
      <c r="A430" s="28" t="s">
        <v>935</v>
      </c>
      <c r="B430" s="29">
        <v>990</v>
      </c>
    </row>
    <row r="431" ht="17.1" customHeight="1" spans="1:2">
      <c r="A431" s="28" t="s">
        <v>936</v>
      </c>
      <c r="B431" s="29">
        <v>0</v>
      </c>
    </row>
    <row r="432" ht="17.1" customHeight="1" spans="1:2">
      <c r="A432" s="28" t="s">
        <v>937</v>
      </c>
      <c r="B432" s="29">
        <v>117</v>
      </c>
    </row>
    <row r="433" ht="17.1" customHeight="1" spans="1:2">
      <c r="A433" s="133" t="s">
        <v>938</v>
      </c>
      <c r="B433" s="29">
        <f>B434</f>
        <v>53</v>
      </c>
    </row>
    <row r="434" ht="17.1" customHeight="1" spans="1:2">
      <c r="A434" s="28" t="s">
        <v>939</v>
      </c>
      <c r="B434" s="29">
        <v>53</v>
      </c>
    </row>
    <row r="435" ht="17.1" customHeight="1" spans="1:2">
      <c r="A435" s="133" t="s">
        <v>940</v>
      </c>
      <c r="B435" s="29">
        <f>SUM(B436,B441,B450,B456,B461,B466,B471,B478,B482,B486)</f>
        <v>7484</v>
      </c>
    </row>
    <row r="436" ht="17.1" customHeight="1" spans="1:2">
      <c r="A436" s="133" t="s">
        <v>941</v>
      </c>
      <c r="B436" s="29">
        <f>SUM(B437:B440)</f>
        <v>270</v>
      </c>
    </row>
    <row r="437" ht="17.1" customHeight="1" spans="1:2">
      <c r="A437" s="28" t="s">
        <v>663</v>
      </c>
      <c r="B437" s="29">
        <v>219</v>
      </c>
    </row>
    <row r="438" ht="17.1" customHeight="1" spans="1:2">
      <c r="A438" s="28" t="s">
        <v>664</v>
      </c>
      <c r="B438" s="29">
        <v>33</v>
      </c>
    </row>
    <row r="439" ht="17.1" customHeight="1" spans="1:2">
      <c r="A439" s="28" t="s">
        <v>665</v>
      </c>
      <c r="B439" s="29">
        <v>0</v>
      </c>
    </row>
    <row r="440" ht="17.1" customHeight="1" spans="1:2">
      <c r="A440" s="28" t="s">
        <v>942</v>
      </c>
      <c r="B440" s="29">
        <v>18</v>
      </c>
    </row>
    <row r="441" ht="17.1" customHeight="1" spans="1:2">
      <c r="A441" s="133" t="s">
        <v>943</v>
      </c>
      <c r="B441" s="29">
        <f>SUM(B442:B449)</f>
        <v>60</v>
      </c>
    </row>
    <row r="442" ht="17.1" customHeight="1" spans="1:2">
      <c r="A442" s="28" t="s">
        <v>944</v>
      </c>
      <c r="B442" s="29">
        <v>0</v>
      </c>
    </row>
    <row r="443" ht="17.1" customHeight="1" spans="1:2">
      <c r="A443" s="28" t="s">
        <v>945</v>
      </c>
      <c r="B443" s="29">
        <v>0</v>
      </c>
    </row>
    <row r="444" ht="17.1" customHeight="1" spans="1:2">
      <c r="A444" s="28" t="s">
        <v>946</v>
      </c>
      <c r="B444" s="29">
        <v>0</v>
      </c>
    </row>
    <row r="445" ht="17.1" customHeight="1" spans="1:2">
      <c r="A445" s="28" t="s">
        <v>947</v>
      </c>
      <c r="B445" s="29">
        <v>0</v>
      </c>
    </row>
    <row r="446" ht="17.1" customHeight="1" spans="1:2">
      <c r="A446" s="28" t="s">
        <v>948</v>
      </c>
      <c r="B446" s="29">
        <v>0</v>
      </c>
    </row>
    <row r="447" ht="17.1" customHeight="1" spans="1:2">
      <c r="A447" s="28" t="s">
        <v>949</v>
      </c>
      <c r="B447" s="29">
        <v>0</v>
      </c>
    </row>
    <row r="448" ht="17.1" customHeight="1" spans="1:2">
      <c r="A448" s="28" t="s">
        <v>950</v>
      </c>
      <c r="B448" s="29">
        <v>0</v>
      </c>
    </row>
    <row r="449" ht="17.1" customHeight="1" spans="1:2">
      <c r="A449" s="28" t="s">
        <v>951</v>
      </c>
      <c r="B449" s="29">
        <v>60</v>
      </c>
    </row>
    <row r="450" ht="17.1" customHeight="1" spans="1:2">
      <c r="A450" s="133" t="s">
        <v>952</v>
      </c>
      <c r="B450" s="29">
        <f>SUM(B451:B455)</f>
        <v>500</v>
      </c>
    </row>
    <row r="451" ht="17.1" customHeight="1" spans="1:2">
      <c r="A451" s="28" t="s">
        <v>944</v>
      </c>
      <c r="B451" s="29">
        <v>0</v>
      </c>
    </row>
    <row r="452" ht="17.1" customHeight="1" spans="1:2">
      <c r="A452" s="28" t="s">
        <v>953</v>
      </c>
      <c r="B452" s="29">
        <v>160</v>
      </c>
    </row>
    <row r="453" ht="17.1" customHeight="1" spans="1:2">
      <c r="A453" s="28" t="s">
        <v>954</v>
      </c>
      <c r="B453" s="29">
        <v>0</v>
      </c>
    </row>
    <row r="454" ht="17.1" customHeight="1" spans="1:2">
      <c r="A454" s="28" t="s">
        <v>955</v>
      </c>
      <c r="B454" s="29">
        <v>0</v>
      </c>
    </row>
    <row r="455" ht="17.1" customHeight="1" spans="1:2">
      <c r="A455" s="28" t="s">
        <v>956</v>
      </c>
      <c r="B455" s="29">
        <v>340</v>
      </c>
    </row>
    <row r="456" ht="17.1" customHeight="1" spans="1:2">
      <c r="A456" s="133" t="s">
        <v>957</v>
      </c>
      <c r="B456" s="29">
        <f>SUM(B457:B460)</f>
        <v>220</v>
      </c>
    </row>
    <row r="457" ht="17.1" customHeight="1" spans="1:2">
      <c r="A457" s="28" t="s">
        <v>944</v>
      </c>
      <c r="B457" s="29">
        <v>0</v>
      </c>
    </row>
    <row r="458" ht="17.1" customHeight="1" spans="1:2">
      <c r="A458" s="28" t="s">
        <v>958</v>
      </c>
      <c r="B458" s="29">
        <v>0</v>
      </c>
    </row>
    <row r="459" ht="17.1" customHeight="1" spans="1:2">
      <c r="A459" s="28" t="s">
        <v>959</v>
      </c>
      <c r="B459" s="29">
        <v>0</v>
      </c>
    </row>
    <row r="460" ht="17.1" customHeight="1" spans="1:2">
      <c r="A460" s="28" t="s">
        <v>960</v>
      </c>
      <c r="B460" s="29">
        <v>220</v>
      </c>
    </row>
    <row r="461" ht="17.1" customHeight="1" spans="1:2">
      <c r="A461" s="133" t="s">
        <v>961</v>
      </c>
      <c r="B461" s="29">
        <f>SUM(B462:B465)</f>
        <v>0</v>
      </c>
    </row>
    <row r="462" ht="17.1" customHeight="1" spans="1:2">
      <c r="A462" s="28" t="s">
        <v>944</v>
      </c>
      <c r="B462" s="29">
        <v>0</v>
      </c>
    </row>
    <row r="463" ht="17.1" customHeight="1" spans="1:2">
      <c r="A463" s="28" t="s">
        <v>962</v>
      </c>
      <c r="B463" s="29">
        <v>0</v>
      </c>
    </row>
    <row r="464" ht="17.1" customHeight="1" spans="1:2">
      <c r="A464" s="28" t="s">
        <v>963</v>
      </c>
      <c r="B464" s="29">
        <v>0</v>
      </c>
    </row>
    <row r="465" ht="17.1" customHeight="1" spans="1:2">
      <c r="A465" s="28" t="s">
        <v>964</v>
      </c>
      <c r="B465" s="29">
        <v>0</v>
      </c>
    </row>
    <row r="466" ht="17.1" customHeight="1" spans="1:2">
      <c r="A466" s="133" t="s">
        <v>965</v>
      </c>
      <c r="B466" s="29">
        <f>SUM(B467:B470)</f>
        <v>0</v>
      </c>
    </row>
    <row r="467" ht="17.1" customHeight="1" spans="1:2">
      <c r="A467" s="28" t="s">
        <v>966</v>
      </c>
      <c r="B467" s="29">
        <v>0</v>
      </c>
    </row>
    <row r="468" ht="17.1" customHeight="1" spans="1:2">
      <c r="A468" s="28" t="s">
        <v>967</v>
      </c>
      <c r="B468" s="29">
        <v>0</v>
      </c>
    </row>
    <row r="469" ht="17.1" customHeight="1" spans="1:2">
      <c r="A469" s="28" t="s">
        <v>968</v>
      </c>
      <c r="B469" s="29">
        <v>0</v>
      </c>
    </row>
    <row r="470" ht="17.1" customHeight="1" spans="1:2">
      <c r="A470" s="28" t="s">
        <v>969</v>
      </c>
      <c r="B470" s="29">
        <v>0</v>
      </c>
    </row>
    <row r="471" ht="17.1" customHeight="1" spans="1:2">
      <c r="A471" s="133" t="s">
        <v>970</v>
      </c>
      <c r="B471" s="29">
        <f>SUM(B472:B477)</f>
        <v>42</v>
      </c>
    </row>
    <row r="472" ht="17.1" customHeight="1" spans="1:2">
      <c r="A472" s="28" t="s">
        <v>944</v>
      </c>
      <c r="B472" s="29">
        <v>0</v>
      </c>
    </row>
    <row r="473" ht="17.1" customHeight="1" spans="1:2">
      <c r="A473" s="28" t="s">
        <v>971</v>
      </c>
      <c r="B473" s="29">
        <v>31</v>
      </c>
    </row>
    <row r="474" ht="17.1" customHeight="1" spans="1:2">
      <c r="A474" s="28" t="s">
        <v>972</v>
      </c>
      <c r="B474" s="29">
        <v>0</v>
      </c>
    </row>
    <row r="475" ht="17.1" customHeight="1" spans="1:2">
      <c r="A475" s="28" t="s">
        <v>973</v>
      </c>
      <c r="B475" s="29">
        <v>0</v>
      </c>
    </row>
    <row r="476" ht="17.1" customHeight="1" spans="1:2">
      <c r="A476" s="28" t="s">
        <v>974</v>
      </c>
      <c r="B476" s="29">
        <v>11</v>
      </c>
    </row>
    <row r="477" ht="17.1" customHeight="1" spans="1:2">
      <c r="A477" s="28" t="s">
        <v>975</v>
      </c>
      <c r="B477" s="29">
        <v>0</v>
      </c>
    </row>
    <row r="478" ht="17.1" customHeight="1" spans="1:2">
      <c r="A478" s="133" t="s">
        <v>976</v>
      </c>
      <c r="B478" s="29">
        <f>SUM(B479:B481)</f>
        <v>0</v>
      </c>
    </row>
    <row r="479" ht="17.1" customHeight="1" spans="1:2">
      <c r="A479" s="28" t="s">
        <v>977</v>
      </c>
      <c r="B479" s="29">
        <v>0</v>
      </c>
    </row>
    <row r="480" ht="17.1" customHeight="1" spans="1:2">
      <c r="A480" s="28" t="s">
        <v>978</v>
      </c>
      <c r="B480" s="29">
        <v>0</v>
      </c>
    </row>
    <row r="481" ht="17.1" customHeight="1" spans="1:2">
      <c r="A481" s="28" t="s">
        <v>979</v>
      </c>
      <c r="B481" s="29">
        <v>0</v>
      </c>
    </row>
    <row r="482" ht="17.1" customHeight="1" spans="1:2">
      <c r="A482" s="133" t="s">
        <v>980</v>
      </c>
      <c r="B482" s="29">
        <f>SUM(B483:B485)</f>
        <v>0</v>
      </c>
    </row>
    <row r="483" ht="17.1" customHeight="1" spans="1:2">
      <c r="A483" s="28" t="s">
        <v>981</v>
      </c>
      <c r="B483" s="29">
        <v>0</v>
      </c>
    </row>
    <row r="484" ht="17.1" customHeight="1" spans="1:2">
      <c r="A484" s="28" t="s">
        <v>982</v>
      </c>
      <c r="B484" s="29">
        <v>0</v>
      </c>
    </row>
    <row r="485" ht="17.1" customHeight="1" spans="1:2">
      <c r="A485" s="28" t="s">
        <v>983</v>
      </c>
      <c r="B485" s="29">
        <v>0</v>
      </c>
    </row>
    <row r="486" ht="17.1" customHeight="1" spans="1:2">
      <c r="A486" s="133" t="s">
        <v>984</v>
      </c>
      <c r="B486" s="29">
        <f>SUM(B487:B490)</f>
        <v>6392</v>
      </c>
    </row>
    <row r="487" ht="17.1" customHeight="1" spans="1:2">
      <c r="A487" s="28" t="s">
        <v>985</v>
      </c>
      <c r="B487" s="29">
        <v>144</v>
      </c>
    </row>
    <row r="488" ht="17.1" customHeight="1" spans="1:2">
      <c r="A488" s="28" t="s">
        <v>986</v>
      </c>
      <c r="B488" s="29">
        <v>0</v>
      </c>
    </row>
    <row r="489" ht="17.1" customHeight="1" spans="1:2">
      <c r="A489" s="28" t="s">
        <v>987</v>
      </c>
      <c r="B489" s="29">
        <v>0</v>
      </c>
    </row>
    <row r="490" ht="17.1" customHeight="1" spans="1:2">
      <c r="A490" s="28" t="s">
        <v>988</v>
      </c>
      <c r="B490" s="29">
        <v>6248</v>
      </c>
    </row>
    <row r="491" ht="17.1" customHeight="1" spans="1:2">
      <c r="A491" s="133" t="s">
        <v>989</v>
      </c>
      <c r="B491" s="29">
        <f>SUM(B492,B508,B516,B527,B536,B544)</f>
        <v>1979</v>
      </c>
    </row>
    <row r="492" ht="17.1" customHeight="1" spans="1:2">
      <c r="A492" s="133" t="s">
        <v>990</v>
      </c>
      <c r="B492" s="29">
        <f>SUM(B493:B507)</f>
        <v>994</v>
      </c>
    </row>
    <row r="493" ht="17.1" customHeight="1" spans="1:2">
      <c r="A493" s="28" t="s">
        <v>663</v>
      </c>
      <c r="B493" s="29">
        <v>110</v>
      </c>
    </row>
    <row r="494" ht="17.1" customHeight="1" spans="1:2">
      <c r="A494" s="28" t="s">
        <v>664</v>
      </c>
      <c r="B494" s="29">
        <v>280</v>
      </c>
    </row>
    <row r="495" ht="17.1" customHeight="1" spans="1:2">
      <c r="A495" s="28" t="s">
        <v>665</v>
      </c>
      <c r="B495" s="29">
        <v>5</v>
      </c>
    </row>
    <row r="496" ht="17.1" customHeight="1" spans="1:2">
      <c r="A496" s="28" t="s">
        <v>991</v>
      </c>
      <c r="B496" s="29">
        <v>66</v>
      </c>
    </row>
    <row r="497" ht="17.1" customHeight="1" spans="1:2">
      <c r="A497" s="28" t="s">
        <v>992</v>
      </c>
      <c r="B497" s="29">
        <v>0</v>
      </c>
    </row>
    <row r="498" ht="17.1" customHeight="1" spans="1:2">
      <c r="A498" s="28" t="s">
        <v>993</v>
      </c>
      <c r="B498" s="29">
        <v>0</v>
      </c>
    </row>
    <row r="499" ht="17.1" customHeight="1" spans="1:2">
      <c r="A499" s="28" t="s">
        <v>994</v>
      </c>
      <c r="B499" s="29">
        <v>179</v>
      </c>
    </row>
    <row r="500" ht="17.1" customHeight="1" spans="1:2">
      <c r="A500" s="28" t="s">
        <v>995</v>
      </c>
      <c r="B500" s="29">
        <v>0</v>
      </c>
    </row>
    <row r="501" ht="17.1" customHeight="1" spans="1:2">
      <c r="A501" s="28" t="s">
        <v>996</v>
      </c>
      <c r="B501" s="29">
        <v>20</v>
      </c>
    </row>
    <row r="502" ht="17.1" customHeight="1" spans="1:2">
      <c r="A502" s="28" t="s">
        <v>997</v>
      </c>
      <c r="B502" s="29">
        <v>0</v>
      </c>
    </row>
    <row r="503" ht="17.1" customHeight="1" spans="1:2">
      <c r="A503" s="28" t="s">
        <v>998</v>
      </c>
      <c r="B503" s="29">
        <v>21</v>
      </c>
    </row>
    <row r="504" ht="17.1" customHeight="1" spans="1:2">
      <c r="A504" s="28" t="s">
        <v>999</v>
      </c>
      <c r="B504" s="29">
        <v>0</v>
      </c>
    </row>
    <row r="505" ht="17.1" customHeight="1" spans="1:2">
      <c r="A505" s="28" t="s">
        <v>1000</v>
      </c>
      <c r="B505" s="29">
        <v>182</v>
      </c>
    </row>
    <row r="506" ht="17.1" customHeight="1" spans="1:2">
      <c r="A506" s="28" t="s">
        <v>1001</v>
      </c>
      <c r="B506" s="29">
        <v>86</v>
      </c>
    </row>
    <row r="507" ht="17.1" customHeight="1" spans="1:2">
      <c r="A507" s="28" t="s">
        <v>1002</v>
      </c>
      <c r="B507" s="29">
        <v>45</v>
      </c>
    </row>
    <row r="508" ht="17.1" customHeight="1" spans="1:2">
      <c r="A508" s="133" t="s">
        <v>1003</v>
      </c>
      <c r="B508" s="29">
        <f>SUM(B509:B515)</f>
        <v>95</v>
      </c>
    </row>
    <row r="509" ht="17.1" customHeight="1" spans="1:2">
      <c r="A509" s="28" t="s">
        <v>663</v>
      </c>
      <c r="B509" s="29">
        <v>0</v>
      </c>
    </row>
    <row r="510" ht="17.1" customHeight="1" spans="1:2">
      <c r="A510" s="28" t="s">
        <v>664</v>
      </c>
      <c r="B510" s="29">
        <v>0</v>
      </c>
    </row>
    <row r="511" ht="17.1" customHeight="1" spans="1:2">
      <c r="A511" s="28" t="s">
        <v>665</v>
      </c>
      <c r="B511" s="29">
        <v>0</v>
      </c>
    </row>
    <row r="512" ht="17.1" customHeight="1" spans="1:2">
      <c r="A512" s="28" t="s">
        <v>1004</v>
      </c>
      <c r="B512" s="29">
        <v>41</v>
      </c>
    </row>
    <row r="513" ht="17.1" customHeight="1" spans="1:2">
      <c r="A513" s="28" t="s">
        <v>1005</v>
      </c>
      <c r="B513" s="29">
        <v>54</v>
      </c>
    </row>
    <row r="514" ht="17.1" customHeight="1" spans="1:2">
      <c r="A514" s="28" t="s">
        <v>1006</v>
      </c>
      <c r="B514" s="29">
        <v>0</v>
      </c>
    </row>
    <row r="515" ht="17.1" customHeight="1" spans="1:2">
      <c r="A515" s="28" t="s">
        <v>1007</v>
      </c>
      <c r="B515" s="29">
        <v>0</v>
      </c>
    </row>
    <row r="516" ht="17.1" customHeight="1" spans="1:2">
      <c r="A516" s="133" t="s">
        <v>1008</v>
      </c>
      <c r="B516" s="29">
        <f>SUM(B517:B526)</f>
        <v>60</v>
      </c>
    </row>
    <row r="517" ht="17.1" customHeight="1" spans="1:2">
      <c r="A517" s="28" t="s">
        <v>663</v>
      </c>
      <c r="B517" s="29">
        <v>0</v>
      </c>
    </row>
    <row r="518" ht="17.1" customHeight="1" spans="1:2">
      <c r="A518" s="28" t="s">
        <v>664</v>
      </c>
      <c r="B518" s="29">
        <v>8</v>
      </c>
    </row>
    <row r="519" ht="17.1" customHeight="1" spans="1:2">
      <c r="A519" s="28" t="s">
        <v>665</v>
      </c>
      <c r="B519" s="29">
        <v>0</v>
      </c>
    </row>
    <row r="520" ht="17.1" customHeight="1" spans="1:2">
      <c r="A520" s="28" t="s">
        <v>1009</v>
      </c>
      <c r="B520" s="29">
        <v>0</v>
      </c>
    </row>
    <row r="521" ht="17.1" customHeight="1" spans="1:2">
      <c r="A521" s="28" t="s">
        <v>1010</v>
      </c>
      <c r="B521" s="29">
        <v>0</v>
      </c>
    </row>
    <row r="522" ht="17.1" customHeight="1" spans="1:2">
      <c r="A522" s="28" t="s">
        <v>1011</v>
      </c>
      <c r="B522" s="29">
        <v>0</v>
      </c>
    </row>
    <row r="523" ht="17.1" customHeight="1" spans="1:2">
      <c r="A523" s="28" t="s">
        <v>1012</v>
      </c>
      <c r="B523" s="29">
        <v>32</v>
      </c>
    </row>
    <row r="524" ht="17.1" customHeight="1" spans="1:2">
      <c r="A524" s="28" t="s">
        <v>1013</v>
      </c>
      <c r="B524" s="29">
        <v>5</v>
      </c>
    </row>
    <row r="525" ht="17.1" customHeight="1" spans="1:2">
      <c r="A525" s="28" t="s">
        <v>1014</v>
      </c>
      <c r="B525" s="29">
        <v>0</v>
      </c>
    </row>
    <row r="526" ht="17.1" customHeight="1" spans="1:2">
      <c r="A526" s="28" t="s">
        <v>1015</v>
      </c>
      <c r="B526" s="29">
        <v>15</v>
      </c>
    </row>
    <row r="527" ht="17.1" customHeight="1" spans="1:2">
      <c r="A527" s="72" t="s">
        <v>1016</v>
      </c>
      <c r="B527" s="29">
        <f>SUM(B528:B535)</f>
        <v>758</v>
      </c>
    </row>
    <row r="528" ht="17.1" customHeight="1" spans="1:2">
      <c r="A528" s="73" t="s">
        <v>663</v>
      </c>
      <c r="B528" s="29">
        <v>145</v>
      </c>
    </row>
    <row r="529" ht="17.1" customHeight="1" spans="1:2">
      <c r="A529" s="73" t="s">
        <v>664</v>
      </c>
      <c r="B529" s="29">
        <v>581</v>
      </c>
    </row>
    <row r="530" ht="17.1" customHeight="1" spans="1:2">
      <c r="A530" s="73" t="s">
        <v>665</v>
      </c>
      <c r="B530" s="29">
        <v>0</v>
      </c>
    </row>
    <row r="531" ht="17.1" customHeight="1" spans="1:2">
      <c r="A531" s="73" t="s">
        <v>1017</v>
      </c>
      <c r="B531" s="29">
        <v>0</v>
      </c>
    </row>
    <row r="532" ht="17.1" customHeight="1" spans="1:2">
      <c r="A532" s="73" t="s">
        <v>1018</v>
      </c>
      <c r="B532" s="29">
        <v>0</v>
      </c>
    </row>
    <row r="533" ht="17.1" customHeight="1" spans="1:2">
      <c r="A533" s="73" t="s">
        <v>1019</v>
      </c>
      <c r="B533" s="29">
        <v>0</v>
      </c>
    </row>
    <row r="534" ht="17.1" customHeight="1" spans="1:2">
      <c r="A534" s="73" t="s">
        <v>1020</v>
      </c>
      <c r="B534" s="29">
        <v>0</v>
      </c>
    </row>
    <row r="535" ht="17.1" customHeight="1" spans="1:2">
      <c r="A535" s="73" t="s">
        <v>1021</v>
      </c>
      <c r="B535" s="29">
        <v>32</v>
      </c>
    </row>
    <row r="536" ht="17.1" customHeight="1" spans="1:2">
      <c r="A536" s="72" t="s">
        <v>1022</v>
      </c>
      <c r="B536" s="29">
        <f>SUM(B537:B543)</f>
        <v>56</v>
      </c>
    </row>
    <row r="537" ht="17.1" customHeight="1" spans="1:2">
      <c r="A537" s="73" t="s">
        <v>663</v>
      </c>
      <c r="B537" s="29">
        <v>0</v>
      </c>
    </row>
    <row r="538" ht="17.1" customHeight="1" spans="1:2">
      <c r="A538" s="73" t="s">
        <v>664</v>
      </c>
      <c r="B538" s="29">
        <v>0</v>
      </c>
    </row>
    <row r="539" ht="17.1" customHeight="1" spans="1:2">
      <c r="A539" s="73" t="s">
        <v>665</v>
      </c>
      <c r="B539" s="29">
        <v>0</v>
      </c>
    </row>
    <row r="540" ht="17.1" customHeight="1" spans="1:2">
      <c r="A540" s="73" t="s">
        <v>1023</v>
      </c>
      <c r="B540" s="29">
        <v>0</v>
      </c>
    </row>
    <row r="541" ht="17.1" customHeight="1" spans="1:2">
      <c r="A541" s="73" t="s">
        <v>1024</v>
      </c>
      <c r="B541" s="29">
        <v>31</v>
      </c>
    </row>
    <row r="542" ht="17.1" customHeight="1" spans="1:2">
      <c r="A542" s="73" t="s">
        <v>1025</v>
      </c>
      <c r="B542" s="29">
        <v>0</v>
      </c>
    </row>
    <row r="543" ht="17.1" customHeight="1" spans="1:2">
      <c r="A543" s="73" t="s">
        <v>1026</v>
      </c>
      <c r="B543" s="29">
        <v>25</v>
      </c>
    </row>
    <row r="544" ht="17.1" customHeight="1" spans="1:2">
      <c r="A544" s="133" t="s">
        <v>1027</v>
      </c>
      <c r="B544" s="29">
        <f>SUM(B545:B547)</f>
        <v>16</v>
      </c>
    </row>
    <row r="545" ht="17.1" customHeight="1" spans="1:2">
      <c r="A545" s="28" t="s">
        <v>1028</v>
      </c>
      <c r="B545" s="29">
        <v>16</v>
      </c>
    </row>
    <row r="546" ht="17.1" customHeight="1" spans="1:2">
      <c r="A546" s="28" t="s">
        <v>1029</v>
      </c>
      <c r="B546" s="29">
        <v>0</v>
      </c>
    </row>
    <row r="547" ht="17.1" customHeight="1" spans="1:2">
      <c r="A547" s="28" t="s">
        <v>1030</v>
      </c>
      <c r="B547" s="29">
        <v>0</v>
      </c>
    </row>
    <row r="548" ht="17.1" customHeight="1" spans="1:2">
      <c r="A548" s="133" t="s">
        <v>1031</v>
      </c>
      <c r="B548" s="29">
        <f>SUM(B549,B568,B576,B578,B587,B591,B601,B609,B616,B624,B633,B638,B641,B644,B647,B650,B653,B657,B661,B669,B672)</f>
        <v>88610</v>
      </c>
    </row>
    <row r="549" ht="17.1" customHeight="1" spans="1:2">
      <c r="A549" s="133" t="s">
        <v>1032</v>
      </c>
      <c r="B549" s="29">
        <f>SUM(B550:B567)</f>
        <v>3091</v>
      </c>
    </row>
    <row r="550" ht="17.1" customHeight="1" spans="1:2">
      <c r="A550" s="28" t="s">
        <v>663</v>
      </c>
      <c r="B550" s="29">
        <v>892</v>
      </c>
    </row>
    <row r="551" ht="17.1" customHeight="1" spans="1:2">
      <c r="A551" s="28" t="s">
        <v>664</v>
      </c>
      <c r="B551" s="29">
        <v>2194</v>
      </c>
    </row>
    <row r="552" ht="17.1" customHeight="1" spans="1:2">
      <c r="A552" s="28" t="s">
        <v>665</v>
      </c>
      <c r="B552" s="29">
        <v>0</v>
      </c>
    </row>
    <row r="553" ht="17.1" customHeight="1" spans="1:2">
      <c r="A553" s="28" t="s">
        <v>1033</v>
      </c>
      <c r="B553" s="29">
        <v>0</v>
      </c>
    </row>
    <row r="554" ht="17.1" customHeight="1" spans="1:2">
      <c r="A554" s="28" t="s">
        <v>1034</v>
      </c>
      <c r="B554" s="29">
        <v>0</v>
      </c>
    </row>
    <row r="555" ht="17.1" customHeight="1" spans="1:2">
      <c r="A555" s="28" t="s">
        <v>1035</v>
      </c>
      <c r="B555" s="29">
        <v>0</v>
      </c>
    </row>
    <row r="556" ht="17.1" customHeight="1" spans="1:2">
      <c r="A556" s="28" t="s">
        <v>1036</v>
      </c>
      <c r="B556" s="29">
        <v>5</v>
      </c>
    </row>
    <row r="557" ht="17.1" customHeight="1" spans="1:2">
      <c r="A557" s="28" t="s">
        <v>704</v>
      </c>
      <c r="B557" s="29">
        <v>0</v>
      </c>
    </row>
    <row r="558" ht="17.1" customHeight="1" spans="1:2">
      <c r="A558" s="28" t="s">
        <v>1037</v>
      </c>
      <c r="B558" s="29">
        <v>0</v>
      </c>
    </row>
    <row r="559" ht="17.1" customHeight="1" spans="1:2">
      <c r="A559" s="28" t="s">
        <v>1038</v>
      </c>
      <c r="B559" s="29">
        <v>0</v>
      </c>
    </row>
    <row r="560" ht="17.1" customHeight="1" spans="1:2">
      <c r="A560" s="28" t="s">
        <v>1039</v>
      </c>
      <c r="B560" s="29">
        <v>0</v>
      </c>
    </row>
    <row r="561" ht="17.1" customHeight="1" spans="1:2">
      <c r="A561" s="28" t="s">
        <v>1040</v>
      </c>
      <c r="B561" s="29">
        <v>0</v>
      </c>
    </row>
    <row r="562" ht="17.1" customHeight="1" spans="1:2">
      <c r="A562" s="28" t="s">
        <v>1041</v>
      </c>
      <c r="B562" s="29">
        <v>0</v>
      </c>
    </row>
    <row r="563" ht="17.1" customHeight="1" spans="1:2">
      <c r="A563" s="28" t="s">
        <v>1042</v>
      </c>
      <c r="B563" s="29">
        <v>0</v>
      </c>
    </row>
    <row r="564" ht="17.1" customHeight="1" spans="1:2">
      <c r="A564" s="28" t="s">
        <v>1043</v>
      </c>
      <c r="B564" s="29">
        <v>0</v>
      </c>
    </row>
    <row r="565" ht="17.1" customHeight="1" spans="1:2">
      <c r="A565" s="28" t="s">
        <v>1044</v>
      </c>
      <c r="B565" s="29">
        <v>0</v>
      </c>
    </row>
    <row r="566" ht="17.1" customHeight="1" spans="1:2">
      <c r="A566" s="28" t="s">
        <v>672</v>
      </c>
      <c r="B566" s="29">
        <v>0</v>
      </c>
    </row>
    <row r="567" ht="17.1" customHeight="1" spans="1:2">
      <c r="A567" s="28" t="s">
        <v>1045</v>
      </c>
      <c r="B567" s="29">
        <v>0</v>
      </c>
    </row>
    <row r="568" ht="17.1" customHeight="1" spans="1:2">
      <c r="A568" s="133" t="s">
        <v>1046</v>
      </c>
      <c r="B568" s="29">
        <f>SUM(B569:B575)</f>
        <v>2063</v>
      </c>
    </row>
    <row r="569" ht="17.1" customHeight="1" spans="1:2">
      <c r="A569" s="28" t="s">
        <v>663</v>
      </c>
      <c r="B569" s="29">
        <v>616</v>
      </c>
    </row>
    <row r="570" ht="17.1" customHeight="1" spans="1:2">
      <c r="A570" s="28" t="s">
        <v>664</v>
      </c>
      <c r="B570" s="29">
        <v>414</v>
      </c>
    </row>
    <row r="571" ht="17.1" customHeight="1" spans="1:2">
      <c r="A571" s="28" t="s">
        <v>665</v>
      </c>
      <c r="B571" s="29">
        <v>72</v>
      </c>
    </row>
    <row r="572" ht="17.1" customHeight="1" spans="1:2">
      <c r="A572" s="28" t="s">
        <v>1047</v>
      </c>
      <c r="B572" s="29">
        <v>0</v>
      </c>
    </row>
    <row r="573" ht="17.1" customHeight="1" spans="1:2">
      <c r="A573" s="28" t="s">
        <v>1048</v>
      </c>
      <c r="B573" s="29">
        <v>0</v>
      </c>
    </row>
    <row r="574" ht="17.1" customHeight="1" spans="1:2">
      <c r="A574" s="28" t="s">
        <v>1049</v>
      </c>
      <c r="B574" s="29">
        <v>0</v>
      </c>
    </row>
    <row r="575" ht="17.1" customHeight="1" spans="1:2">
      <c r="A575" s="28" t="s">
        <v>1050</v>
      </c>
      <c r="B575" s="29">
        <v>961</v>
      </c>
    </row>
    <row r="576" ht="17.1" customHeight="1" spans="1:2">
      <c r="A576" s="133" t="s">
        <v>1051</v>
      </c>
      <c r="B576" s="29">
        <f>B577</f>
        <v>0</v>
      </c>
    </row>
    <row r="577" ht="17.1" customHeight="1" spans="1:2">
      <c r="A577" s="28" t="s">
        <v>1052</v>
      </c>
      <c r="B577" s="29">
        <v>0</v>
      </c>
    </row>
    <row r="578" ht="17.1" customHeight="1" spans="1:2">
      <c r="A578" s="133" t="s">
        <v>1053</v>
      </c>
      <c r="B578" s="29">
        <f>SUM(B579:B586)</f>
        <v>18937</v>
      </c>
    </row>
    <row r="579" ht="17.1" customHeight="1" spans="1:2">
      <c r="A579" s="28" t="s">
        <v>1054</v>
      </c>
      <c r="B579" s="29">
        <v>275</v>
      </c>
    </row>
    <row r="580" ht="17.1" customHeight="1" spans="1:2">
      <c r="A580" s="28" t="s">
        <v>1055</v>
      </c>
      <c r="B580" s="29">
        <v>0</v>
      </c>
    </row>
    <row r="581" ht="17.1" customHeight="1" spans="1:2">
      <c r="A581" s="28" t="s">
        <v>1056</v>
      </c>
      <c r="B581" s="29">
        <v>0</v>
      </c>
    </row>
    <row r="582" ht="17.1" customHeight="1" spans="1:2">
      <c r="A582" s="28" t="s">
        <v>1057</v>
      </c>
      <c r="B582" s="29">
        <v>3065</v>
      </c>
    </row>
    <row r="583" ht="17.1" customHeight="1" spans="1:2">
      <c r="A583" s="28" t="s">
        <v>1058</v>
      </c>
      <c r="B583" s="29">
        <v>3540</v>
      </c>
    </row>
    <row r="584" ht="17.1" customHeight="1" spans="1:2">
      <c r="A584" s="28" t="s">
        <v>1059</v>
      </c>
      <c r="B584" s="29">
        <v>11915</v>
      </c>
    </row>
    <row r="585" ht="17.1" customHeight="1" spans="1:2">
      <c r="A585" s="28" t="s">
        <v>1060</v>
      </c>
      <c r="B585" s="29">
        <v>0</v>
      </c>
    </row>
    <row r="586" ht="17.1" customHeight="1" spans="1:2">
      <c r="A586" s="28" t="s">
        <v>1061</v>
      </c>
      <c r="B586" s="29">
        <v>142</v>
      </c>
    </row>
    <row r="587" ht="17.1" customHeight="1" spans="1:2">
      <c r="A587" s="133" t="s">
        <v>1062</v>
      </c>
      <c r="B587" s="29">
        <f>SUM(B588:B590)</f>
        <v>0</v>
      </c>
    </row>
    <row r="588" ht="17.1" customHeight="1" spans="1:2">
      <c r="A588" s="28" t="s">
        <v>1063</v>
      </c>
      <c r="B588" s="29">
        <v>0</v>
      </c>
    </row>
    <row r="589" ht="17.1" customHeight="1" spans="1:2">
      <c r="A589" s="28" t="s">
        <v>1064</v>
      </c>
      <c r="B589" s="29">
        <v>0</v>
      </c>
    </row>
    <row r="590" ht="17.1" customHeight="1" spans="1:2">
      <c r="A590" s="28" t="s">
        <v>1065</v>
      </c>
      <c r="B590" s="29">
        <v>0</v>
      </c>
    </row>
    <row r="591" ht="17.1" customHeight="1" spans="1:2">
      <c r="A591" s="133" t="s">
        <v>1066</v>
      </c>
      <c r="B591" s="29">
        <f>SUM(B592:B600)</f>
        <v>1556</v>
      </c>
    </row>
    <row r="592" ht="17.1" customHeight="1" spans="1:2">
      <c r="A592" s="28" t="s">
        <v>1067</v>
      </c>
      <c r="B592" s="29">
        <v>17</v>
      </c>
    </row>
    <row r="593" ht="17.1" customHeight="1" spans="1:2">
      <c r="A593" s="28" t="s">
        <v>1068</v>
      </c>
      <c r="B593" s="29">
        <v>0</v>
      </c>
    </row>
    <row r="594" ht="17.1" customHeight="1" spans="1:2">
      <c r="A594" s="28" t="s">
        <v>1069</v>
      </c>
      <c r="B594" s="29">
        <v>0</v>
      </c>
    </row>
    <row r="595" ht="17.1" customHeight="1" spans="1:2">
      <c r="A595" s="28" t="s">
        <v>1070</v>
      </c>
      <c r="B595" s="29">
        <v>0</v>
      </c>
    </row>
    <row r="596" ht="17.1" customHeight="1" spans="1:2">
      <c r="A596" s="28" t="s">
        <v>1071</v>
      </c>
      <c r="B596" s="29">
        <v>0</v>
      </c>
    </row>
    <row r="597" ht="17.1" customHeight="1" spans="1:2">
      <c r="A597" s="28" t="s">
        <v>1072</v>
      </c>
      <c r="B597" s="29">
        <v>0</v>
      </c>
    </row>
    <row r="598" ht="17.1" customHeight="1" spans="1:2">
      <c r="A598" s="28" t="s">
        <v>1073</v>
      </c>
      <c r="B598" s="29">
        <v>0</v>
      </c>
    </row>
    <row r="599" ht="17.1" customHeight="1" spans="1:2">
      <c r="A599" s="28" t="s">
        <v>1074</v>
      </c>
      <c r="B599" s="29">
        <v>0</v>
      </c>
    </row>
    <row r="600" ht="17.1" customHeight="1" spans="1:2">
      <c r="A600" s="28" t="s">
        <v>1075</v>
      </c>
      <c r="B600" s="29">
        <v>1539</v>
      </c>
    </row>
    <row r="601" ht="17.1" customHeight="1" spans="1:2">
      <c r="A601" s="133" t="s">
        <v>1076</v>
      </c>
      <c r="B601" s="29">
        <f>SUM(B602:B608)</f>
        <v>8184</v>
      </c>
    </row>
    <row r="602" ht="17.1" customHeight="1" spans="1:2">
      <c r="A602" s="28" t="s">
        <v>1077</v>
      </c>
      <c r="B602" s="29">
        <v>2303</v>
      </c>
    </row>
    <row r="603" ht="17.1" customHeight="1" spans="1:2">
      <c r="A603" s="28" t="s">
        <v>1078</v>
      </c>
      <c r="B603" s="29">
        <v>0</v>
      </c>
    </row>
    <row r="604" ht="17.1" customHeight="1" spans="1:2">
      <c r="A604" s="28" t="s">
        <v>1079</v>
      </c>
      <c r="B604" s="29">
        <v>0</v>
      </c>
    </row>
    <row r="605" ht="17.1" customHeight="1" spans="1:2">
      <c r="A605" s="28" t="s">
        <v>1080</v>
      </c>
      <c r="B605" s="29">
        <v>0</v>
      </c>
    </row>
    <row r="606" ht="17.1" customHeight="1" spans="1:2">
      <c r="A606" s="28" t="s">
        <v>1081</v>
      </c>
      <c r="B606" s="29">
        <v>121</v>
      </c>
    </row>
    <row r="607" ht="17.1" customHeight="1" spans="1:2">
      <c r="A607" s="28" t="s">
        <v>1082</v>
      </c>
      <c r="B607" s="29">
        <v>0</v>
      </c>
    </row>
    <row r="608" ht="17.1" customHeight="1" spans="1:2">
      <c r="A608" s="28" t="s">
        <v>1083</v>
      </c>
      <c r="B608" s="29">
        <v>5760</v>
      </c>
    </row>
    <row r="609" ht="17.1" customHeight="1" spans="1:2">
      <c r="A609" s="133" t="s">
        <v>1084</v>
      </c>
      <c r="B609" s="29">
        <f>SUM(B610:B615)</f>
        <v>655</v>
      </c>
    </row>
    <row r="610" ht="17.1" customHeight="1" spans="1:2">
      <c r="A610" s="28" t="s">
        <v>1085</v>
      </c>
      <c r="B610" s="29">
        <v>289</v>
      </c>
    </row>
    <row r="611" ht="17.1" customHeight="1" spans="1:2">
      <c r="A611" s="28" t="s">
        <v>1086</v>
      </c>
      <c r="B611" s="29">
        <v>0</v>
      </c>
    </row>
    <row r="612" ht="17.1" customHeight="1" spans="1:2">
      <c r="A612" s="28" t="s">
        <v>1087</v>
      </c>
      <c r="B612" s="29">
        <v>0</v>
      </c>
    </row>
    <row r="613" ht="17.1" customHeight="1" spans="1:2">
      <c r="A613" s="28" t="s">
        <v>1088</v>
      </c>
      <c r="B613" s="29">
        <v>0</v>
      </c>
    </row>
    <row r="614" ht="17.1" customHeight="1" spans="1:2">
      <c r="A614" s="28" t="s">
        <v>1089</v>
      </c>
      <c r="B614" s="29">
        <v>0</v>
      </c>
    </row>
    <row r="615" ht="17.1" customHeight="1" spans="1:2">
      <c r="A615" s="28" t="s">
        <v>1090</v>
      </c>
      <c r="B615" s="29">
        <v>366</v>
      </c>
    </row>
    <row r="616" ht="17.1" customHeight="1" spans="1:2">
      <c r="A616" s="133" t="s">
        <v>1091</v>
      </c>
      <c r="B616" s="29">
        <f>SUM(B617:B623)</f>
        <v>1884</v>
      </c>
    </row>
    <row r="617" ht="17.1" customHeight="1" spans="1:2">
      <c r="A617" s="28" t="s">
        <v>1092</v>
      </c>
      <c r="B617" s="29">
        <v>253</v>
      </c>
    </row>
    <row r="618" ht="17.1" customHeight="1" spans="1:2">
      <c r="A618" s="28" t="s">
        <v>1093</v>
      </c>
      <c r="B618" s="29">
        <v>1508</v>
      </c>
    </row>
    <row r="619" ht="17.1" customHeight="1" spans="1:2">
      <c r="A619" s="28" t="s">
        <v>1094</v>
      </c>
      <c r="B619" s="29">
        <v>0</v>
      </c>
    </row>
    <row r="620" ht="17.1" customHeight="1" spans="1:2">
      <c r="A620" s="28" t="s">
        <v>1095</v>
      </c>
      <c r="B620" s="29">
        <v>28</v>
      </c>
    </row>
    <row r="621" ht="17.1" customHeight="1" spans="1:2">
      <c r="A621" s="28" t="s">
        <v>1096</v>
      </c>
      <c r="B621" s="29">
        <v>0</v>
      </c>
    </row>
    <row r="622" ht="17.1" customHeight="1" spans="1:2">
      <c r="A622" s="28" t="s">
        <v>1097</v>
      </c>
      <c r="B622" s="29">
        <v>92</v>
      </c>
    </row>
    <row r="623" ht="17.1" customHeight="1" spans="1:2">
      <c r="A623" s="28" t="s">
        <v>1098</v>
      </c>
      <c r="B623" s="29">
        <v>3</v>
      </c>
    </row>
    <row r="624" ht="17.1" customHeight="1" spans="1:2">
      <c r="A624" s="133" t="s">
        <v>1099</v>
      </c>
      <c r="B624" s="29">
        <f>SUM(B625:B632)</f>
        <v>2565</v>
      </c>
    </row>
    <row r="625" ht="17.1" customHeight="1" spans="1:2">
      <c r="A625" s="28" t="s">
        <v>663</v>
      </c>
      <c r="B625" s="29">
        <v>2</v>
      </c>
    </row>
    <row r="626" ht="17.1" customHeight="1" spans="1:2">
      <c r="A626" s="28" t="s">
        <v>664</v>
      </c>
      <c r="B626" s="29">
        <v>302</v>
      </c>
    </row>
    <row r="627" ht="17.1" customHeight="1" spans="1:2">
      <c r="A627" s="28" t="s">
        <v>665</v>
      </c>
      <c r="B627" s="29">
        <v>0</v>
      </c>
    </row>
    <row r="628" ht="17.1" customHeight="1" spans="1:2">
      <c r="A628" s="28" t="s">
        <v>1100</v>
      </c>
      <c r="B628" s="29">
        <v>128</v>
      </c>
    </row>
    <row r="629" ht="17.1" customHeight="1" spans="1:2">
      <c r="A629" s="28" t="s">
        <v>1101</v>
      </c>
      <c r="B629" s="29">
        <v>16</v>
      </c>
    </row>
    <row r="630" ht="17.1" customHeight="1" spans="1:2">
      <c r="A630" s="28" t="s">
        <v>1102</v>
      </c>
      <c r="B630" s="29">
        <v>0</v>
      </c>
    </row>
    <row r="631" ht="17.1" customHeight="1" spans="1:2">
      <c r="A631" s="28" t="s">
        <v>1103</v>
      </c>
      <c r="B631" s="29">
        <v>1915</v>
      </c>
    </row>
    <row r="632" ht="17.1" customHeight="1" spans="1:2">
      <c r="A632" s="28" t="s">
        <v>1104</v>
      </c>
      <c r="B632" s="29">
        <v>202</v>
      </c>
    </row>
    <row r="633" ht="17.1" customHeight="1" spans="1:2">
      <c r="A633" s="133" t="s">
        <v>1105</v>
      </c>
      <c r="B633" s="29">
        <f>SUM(B634:B637)</f>
        <v>0</v>
      </c>
    </row>
    <row r="634" ht="17.1" customHeight="1" spans="1:2">
      <c r="A634" s="28" t="s">
        <v>663</v>
      </c>
      <c r="B634" s="29">
        <v>0</v>
      </c>
    </row>
    <row r="635" ht="17.1" customHeight="1" spans="1:2">
      <c r="A635" s="28" t="s">
        <v>664</v>
      </c>
      <c r="B635" s="29">
        <v>0</v>
      </c>
    </row>
    <row r="636" ht="17.1" customHeight="1" spans="1:2">
      <c r="A636" s="28" t="s">
        <v>665</v>
      </c>
      <c r="B636" s="29">
        <v>0</v>
      </c>
    </row>
    <row r="637" ht="17.1" customHeight="1" spans="1:2">
      <c r="A637" s="28" t="s">
        <v>1106</v>
      </c>
      <c r="B637" s="29">
        <v>0</v>
      </c>
    </row>
    <row r="638" ht="17.1" customHeight="1" spans="1:2">
      <c r="A638" s="133" t="s">
        <v>1107</v>
      </c>
      <c r="B638" s="29">
        <f>SUM(B639:B640)</f>
        <v>14251</v>
      </c>
    </row>
    <row r="639" ht="17.1" customHeight="1" spans="1:2">
      <c r="A639" s="28" t="s">
        <v>1108</v>
      </c>
      <c r="B639" s="29">
        <v>845</v>
      </c>
    </row>
    <row r="640" ht="17.1" customHeight="1" spans="1:2">
      <c r="A640" s="28" t="s">
        <v>1109</v>
      </c>
      <c r="B640" s="29">
        <v>13406</v>
      </c>
    </row>
    <row r="641" ht="17.1" customHeight="1" spans="1:2">
      <c r="A641" s="133" t="s">
        <v>1110</v>
      </c>
      <c r="B641" s="29">
        <f>SUM(B642:B643)</f>
        <v>281</v>
      </c>
    </row>
    <row r="642" ht="17.1" customHeight="1" spans="1:2">
      <c r="A642" s="28" t="s">
        <v>1111</v>
      </c>
      <c r="B642" s="29">
        <v>231</v>
      </c>
    </row>
    <row r="643" ht="17.1" customHeight="1" spans="1:2">
      <c r="A643" s="28" t="s">
        <v>1112</v>
      </c>
      <c r="B643" s="29">
        <v>50</v>
      </c>
    </row>
    <row r="644" ht="17.1" customHeight="1" spans="1:2">
      <c r="A644" s="133" t="s">
        <v>1113</v>
      </c>
      <c r="B644" s="29">
        <f>SUM(B645:B646)</f>
        <v>8068</v>
      </c>
    </row>
    <row r="645" ht="17.1" customHeight="1" spans="1:2">
      <c r="A645" s="28" t="s">
        <v>1114</v>
      </c>
      <c r="B645" s="29">
        <v>0</v>
      </c>
    </row>
    <row r="646" ht="17.1" customHeight="1" spans="1:2">
      <c r="A646" s="28" t="s">
        <v>1115</v>
      </c>
      <c r="B646" s="29">
        <v>8068</v>
      </c>
    </row>
    <row r="647" ht="17.1" customHeight="1" spans="1:2">
      <c r="A647" s="133" t="s">
        <v>1116</v>
      </c>
      <c r="B647" s="29">
        <f>SUM(B648:B649)</f>
        <v>0</v>
      </c>
    </row>
    <row r="648" ht="17.1" customHeight="1" spans="1:2">
      <c r="A648" s="28" t="s">
        <v>1117</v>
      </c>
      <c r="B648" s="29">
        <v>0</v>
      </c>
    </row>
    <row r="649" ht="17.1" customHeight="1" spans="1:2">
      <c r="A649" s="28" t="s">
        <v>1118</v>
      </c>
      <c r="B649" s="29">
        <v>0</v>
      </c>
    </row>
    <row r="650" ht="17.1" customHeight="1" spans="1:2">
      <c r="A650" s="133" t="s">
        <v>1119</v>
      </c>
      <c r="B650" s="29">
        <f>SUM(B651:B652)</f>
        <v>0</v>
      </c>
    </row>
    <row r="651" ht="17.1" customHeight="1" spans="1:2">
      <c r="A651" s="28" t="s">
        <v>1120</v>
      </c>
      <c r="B651" s="29">
        <v>0</v>
      </c>
    </row>
    <row r="652" ht="17.1" customHeight="1" spans="1:2">
      <c r="A652" s="28" t="s">
        <v>1121</v>
      </c>
      <c r="B652" s="29">
        <v>0</v>
      </c>
    </row>
    <row r="653" ht="17.1" customHeight="1" spans="1:2">
      <c r="A653" s="133" t="s">
        <v>1122</v>
      </c>
      <c r="B653" s="29">
        <f>SUM(B654:B656)</f>
        <v>24072</v>
      </c>
    </row>
    <row r="654" ht="17.1" customHeight="1" spans="1:2">
      <c r="A654" s="28" t="s">
        <v>1123</v>
      </c>
      <c r="B654" s="29">
        <v>0</v>
      </c>
    </row>
    <row r="655" ht="17.1" customHeight="1" spans="1:2">
      <c r="A655" s="28" t="s">
        <v>1124</v>
      </c>
      <c r="B655" s="29">
        <v>24072</v>
      </c>
    </row>
    <row r="656" ht="17.1" customHeight="1" spans="1:2">
      <c r="A656" s="28" t="s">
        <v>1125</v>
      </c>
      <c r="B656" s="29">
        <v>0</v>
      </c>
    </row>
    <row r="657" ht="17.1" customHeight="1" spans="1:2">
      <c r="A657" s="133" t="s">
        <v>1126</v>
      </c>
      <c r="B657" s="29">
        <f>SUM(B658:B660)</f>
        <v>154</v>
      </c>
    </row>
    <row r="658" ht="17.1" customHeight="1" spans="1:2">
      <c r="A658" s="28" t="s">
        <v>1127</v>
      </c>
      <c r="B658" s="29">
        <v>0</v>
      </c>
    </row>
    <row r="659" ht="17.1" customHeight="1" spans="1:2">
      <c r="A659" s="28" t="s">
        <v>1128</v>
      </c>
      <c r="B659" s="29">
        <v>0</v>
      </c>
    </row>
    <row r="660" ht="17.1" customHeight="1" spans="1:2">
      <c r="A660" s="28" t="s">
        <v>1129</v>
      </c>
      <c r="B660" s="29">
        <v>154</v>
      </c>
    </row>
    <row r="661" ht="17.1" customHeight="1" spans="1:2">
      <c r="A661" s="133" t="s">
        <v>1130</v>
      </c>
      <c r="B661" s="29">
        <f>SUM(B662:B668)</f>
        <v>2020</v>
      </c>
    </row>
    <row r="662" ht="17.1" customHeight="1" spans="1:2">
      <c r="A662" s="28" t="s">
        <v>663</v>
      </c>
      <c r="B662" s="29">
        <v>572</v>
      </c>
    </row>
    <row r="663" ht="17.1" customHeight="1" spans="1:2">
      <c r="A663" s="28" t="s">
        <v>664</v>
      </c>
      <c r="B663" s="29">
        <v>0</v>
      </c>
    </row>
    <row r="664" ht="17.1" customHeight="1" spans="1:2">
      <c r="A664" s="28" t="s">
        <v>665</v>
      </c>
      <c r="B664" s="29">
        <v>0</v>
      </c>
    </row>
    <row r="665" ht="17.1" customHeight="1" spans="1:2">
      <c r="A665" s="28" t="s">
        <v>1131</v>
      </c>
      <c r="B665" s="29">
        <v>1295</v>
      </c>
    </row>
    <row r="666" ht="17.1" customHeight="1" spans="1:2">
      <c r="A666" s="28" t="s">
        <v>1132</v>
      </c>
      <c r="B666" s="29">
        <v>0</v>
      </c>
    </row>
    <row r="667" ht="17.1" customHeight="1" spans="1:2">
      <c r="A667" s="28" t="s">
        <v>672</v>
      </c>
      <c r="B667" s="29">
        <v>6</v>
      </c>
    </row>
    <row r="668" ht="17.1" customHeight="1" spans="1:2">
      <c r="A668" s="28" t="s">
        <v>1133</v>
      </c>
      <c r="B668" s="29">
        <v>147</v>
      </c>
    </row>
    <row r="669" ht="17.1" customHeight="1" spans="1:2">
      <c r="A669" s="133" t="s">
        <v>1134</v>
      </c>
      <c r="B669" s="29">
        <f>SUM(B670:B671)</f>
        <v>0</v>
      </c>
    </row>
    <row r="670" ht="17.1" customHeight="1" spans="1:2">
      <c r="A670" s="28" t="s">
        <v>1135</v>
      </c>
      <c r="B670" s="29">
        <v>0</v>
      </c>
    </row>
    <row r="671" ht="17.1" customHeight="1" spans="1:2">
      <c r="A671" s="28" t="s">
        <v>1136</v>
      </c>
      <c r="B671" s="29">
        <v>0</v>
      </c>
    </row>
    <row r="672" ht="17.1" customHeight="1" spans="1:2">
      <c r="A672" s="133" t="s">
        <v>1137</v>
      </c>
      <c r="B672" s="29">
        <f>B673</f>
        <v>829</v>
      </c>
    </row>
    <row r="673" ht="17.1" customHeight="1" spans="1:2">
      <c r="A673" s="28" t="s">
        <v>1138</v>
      </c>
      <c r="B673" s="29">
        <v>829</v>
      </c>
    </row>
    <row r="674" ht="17.1" customHeight="1" spans="1:2">
      <c r="A674" s="133" t="s">
        <v>1139</v>
      </c>
      <c r="B674" s="29">
        <f>SUM(B675,B680,B694,B698,B710,B713,B717,B722,B726,B730,B733,B742,B744)</f>
        <v>75632</v>
      </c>
    </row>
    <row r="675" ht="17.1" customHeight="1" spans="1:2">
      <c r="A675" s="133" t="s">
        <v>1140</v>
      </c>
      <c r="B675" s="29">
        <f>SUM(B676:B679)</f>
        <v>1060</v>
      </c>
    </row>
    <row r="676" ht="17.1" customHeight="1" spans="1:2">
      <c r="A676" s="28" t="s">
        <v>663</v>
      </c>
      <c r="B676" s="29">
        <v>115</v>
      </c>
    </row>
    <row r="677" ht="17.1" customHeight="1" spans="1:2">
      <c r="A677" s="28" t="s">
        <v>664</v>
      </c>
      <c r="B677" s="29">
        <v>630</v>
      </c>
    </row>
    <row r="678" ht="17.1" customHeight="1" spans="1:2">
      <c r="A678" s="28" t="s">
        <v>665</v>
      </c>
      <c r="B678" s="29">
        <v>0</v>
      </c>
    </row>
    <row r="679" ht="17.1" customHeight="1" spans="1:2">
      <c r="A679" s="28" t="s">
        <v>1141</v>
      </c>
      <c r="B679" s="29">
        <v>315</v>
      </c>
    </row>
    <row r="680" ht="17.1" customHeight="1" spans="1:2">
      <c r="A680" s="133" t="s">
        <v>1142</v>
      </c>
      <c r="B680" s="29">
        <f>SUM(B681:B693)</f>
        <v>1779</v>
      </c>
    </row>
    <row r="681" ht="17.1" customHeight="1" spans="1:2">
      <c r="A681" s="28" t="s">
        <v>1143</v>
      </c>
      <c r="B681" s="29">
        <v>1266</v>
      </c>
    </row>
    <row r="682" ht="17.1" customHeight="1" spans="1:2">
      <c r="A682" s="28" t="s">
        <v>1144</v>
      </c>
      <c r="B682" s="29">
        <v>335</v>
      </c>
    </row>
    <row r="683" ht="17.1" customHeight="1" spans="1:2">
      <c r="A683" s="28" t="s">
        <v>1145</v>
      </c>
      <c r="B683" s="29">
        <v>0</v>
      </c>
    </row>
    <row r="684" ht="17.1" customHeight="1" spans="1:2">
      <c r="A684" s="28" t="s">
        <v>1146</v>
      </c>
      <c r="B684" s="29">
        <v>0</v>
      </c>
    </row>
    <row r="685" ht="17.1" customHeight="1" spans="1:2">
      <c r="A685" s="28" t="s">
        <v>1147</v>
      </c>
      <c r="B685" s="29">
        <v>0</v>
      </c>
    </row>
    <row r="686" ht="17.1" customHeight="1" spans="1:2">
      <c r="A686" s="28" t="s">
        <v>1148</v>
      </c>
      <c r="B686" s="29">
        <v>0</v>
      </c>
    </row>
    <row r="687" ht="17.1" customHeight="1" spans="1:2">
      <c r="A687" s="28" t="s">
        <v>1149</v>
      </c>
      <c r="B687" s="29">
        <v>0</v>
      </c>
    </row>
    <row r="688" ht="17.1" customHeight="1" spans="1:2">
      <c r="A688" s="28" t="s">
        <v>1150</v>
      </c>
      <c r="B688" s="29">
        <v>0</v>
      </c>
    </row>
    <row r="689" ht="17.1" customHeight="1" spans="1:2">
      <c r="A689" s="28" t="s">
        <v>1151</v>
      </c>
      <c r="B689" s="29">
        <v>0</v>
      </c>
    </row>
    <row r="690" ht="17.1" customHeight="1" spans="1:2">
      <c r="A690" s="28" t="s">
        <v>1152</v>
      </c>
      <c r="B690" s="29">
        <v>0</v>
      </c>
    </row>
    <row r="691" ht="17.1" customHeight="1" spans="1:2">
      <c r="A691" s="28" t="s">
        <v>1153</v>
      </c>
      <c r="B691" s="29">
        <v>0</v>
      </c>
    </row>
    <row r="692" ht="17.1" customHeight="1" spans="1:2">
      <c r="A692" s="28" t="s">
        <v>1154</v>
      </c>
      <c r="B692" s="29">
        <v>0</v>
      </c>
    </row>
    <row r="693" ht="17.1" customHeight="1" spans="1:2">
      <c r="A693" s="28" t="s">
        <v>1155</v>
      </c>
      <c r="B693" s="29">
        <v>178</v>
      </c>
    </row>
    <row r="694" ht="17.1" customHeight="1" spans="1:2">
      <c r="A694" s="133" t="s">
        <v>1156</v>
      </c>
      <c r="B694" s="29">
        <f>SUM(B695:B697)</f>
        <v>391</v>
      </c>
    </row>
    <row r="695" ht="17.1" customHeight="1" spans="1:2">
      <c r="A695" s="28" t="s">
        <v>1157</v>
      </c>
      <c r="B695" s="29">
        <v>0</v>
      </c>
    </row>
    <row r="696" ht="17.1" customHeight="1" spans="1:2">
      <c r="A696" s="28" t="s">
        <v>1158</v>
      </c>
      <c r="B696" s="29">
        <v>0</v>
      </c>
    </row>
    <row r="697" ht="17.1" customHeight="1" spans="1:2">
      <c r="A697" s="28" t="s">
        <v>1159</v>
      </c>
      <c r="B697" s="29">
        <v>391</v>
      </c>
    </row>
    <row r="698" ht="17.1" customHeight="1" spans="1:2">
      <c r="A698" s="133" t="s">
        <v>1160</v>
      </c>
      <c r="B698" s="29">
        <f>SUM(B699:B709)</f>
        <v>7905</v>
      </c>
    </row>
    <row r="699" ht="17.1" customHeight="1" spans="1:2">
      <c r="A699" s="28" t="s">
        <v>1161</v>
      </c>
      <c r="B699" s="29">
        <v>797</v>
      </c>
    </row>
    <row r="700" ht="17.1" customHeight="1" spans="1:2">
      <c r="A700" s="28" t="s">
        <v>1162</v>
      </c>
      <c r="B700" s="29">
        <v>17</v>
      </c>
    </row>
    <row r="701" ht="17.1" customHeight="1" spans="1:2">
      <c r="A701" s="28" t="s">
        <v>1163</v>
      </c>
      <c r="B701" s="29">
        <v>200</v>
      </c>
    </row>
    <row r="702" ht="17.1" customHeight="1" spans="1:2">
      <c r="A702" s="28" t="s">
        <v>1164</v>
      </c>
      <c r="B702" s="29">
        <v>0</v>
      </c>
    </row>
    <row r="703" ht="17.1" customHeight="1" spans="1:2">
      <c r="A703" s="28" t="s">
        <v>1165</v>
      </c>
      <c r="B703" s="29">
        <v>3</v>
      </c>
    </row>
    <row r="704" ht="17.1" customHeight="1" spans="1:2">
      <c r="A704" s="28" t="s">
        <v>1166</v>
      </c>
      <c r="B704" s="29">
        <v>0</v>
      </c>
    </row>
    <row r="705" ht="17.1" customHeight="1" spans="1:2">
      <c r="A705" s="28" t="s">
        <v>1167</v>
      </c>
      <c r="B705" s="29">
        <v>0</v>
      </c>
    </row>
    <row r="706" ht="17.1" customHeight="1" spans="1:2">
      <c r="A706" s="28" t="s">
        <v>1168</v>
      </c>
      <c r="B706" s="29">
        <v>4003</v>
      </c>
    </row>
    <row r="707" ht="17.1" customHeight="1" spans="1:2">
      <c r="A707" s="28" t="s">
        <v>1169</v>
      </c>
      <c r="B707" s="29">
        <v>480</v>
      </c>
    </row>
    <row r="708" ht="17.1" customHeight="1" spans="1:2">
      <c r="A708" s="28" t="s">
        <v>1170</v>
      </c>
      <c r="B708" s="29">
        <v>2362</v>
      </c>
    </row>
    <row r="709" ht="17.1" customHeight="1" spans="1:2">
      <c r="A709" s="28" t="s">
        <v>1171</v>
      </c>
      <c r="B709" s="29">
        <v>43</v>
      </c>
    </row>
    <row r="710" ht="17.1" customHeight="1" spans="1:2">
      <c r="A710" s="133" t="s">
        <v>1172</v>
      </c>
      <c r="B710" s="29">
        <f>SUM(B711:B712)</f>
        <v>15</v>
      </c>
    </row>
    <row r="711" ht="17.1" customHeight="1" spans="1:2">
      <c r="A711" s="28" t="s">
        <v>1173</v>
      </c>
      <c r="B711" s="29">
        <v>15</v>
      </c>
    </row>
    <row r="712" ht="17.1" customHeight="1" spans="1:2">
      <c r="A712" s="28" t="s">
        <v>1174</v>
      </c>
      <c r="B712" s="29">
        <v>0</v>
      </c>
    </row>
    <row r="713" ht="17.1" customHeight="1" spans="1:2">
      <c r="A713" s="133" t="s">
        <v>1175</v>
      </c>
      <c r="B713" s="29">
        <f>SUM(B714:B716)</f>
        <v>4521</v>
      </c>
    </row>
    <row r="714" ht="17.1" customHeight="1" spans="1:2">
      <c r="A714" s="28" t="s">
        <v>1176</v>
      </c>
      <c r="B714" s="29">
        <v>2777</v>
      </c>
    </row>
    <row r="715" ht="17.1" customHeight="1" spans="1:2">
      <c r="A715" s="28" t="s">
        <v>1177</v>
      </c>
      <c r="B715" s="29">
        <v>1099</v>
      </c>
    </row>
    <row r="716" ht="17.1" customHeight="1" spans="1:2">
      <c r="A716" s="28" t="s">
        <v>1178</v>
      </c>
      <c r="B716" s="29">
        <v>645</v>
      </c>
    </row>
    <row r="717" ht="17.1" customHeight="1" spans="1:2">
      <c r="A717" s="133" t="s">
        <v>1179</v>
      </c>
      <c r="B717" s="29">
        <f>SUM(B718:B721)</f>
        <v>425</v>
      </c>
    </row>
    <row r="718" ht="17.1" customHeight="1" spans="1:2">
      <c r="A718" s="28" t="s">
        <v>1180</v>
      </c>
      <c r="B718" s="29">
        <v>149</v>
      </c>
    </row>
    <row r="719" ht="17.1" customHeight="1" spans="1:2">
      <c r="A719" s="28" t="s">
        <v>1181</v>
      </c>
      <c r="B719" s="29">
        <v>8</v>
      </c>
    </row>
    <row r="720" ht="17.1" customHeight="1" spans="1:2">
      <c r="A720" s="28" t="s">
        <v>1182</v>
      </c>
      <c r="B720" s="29">
        <v>0</v>
      </c>
    </row>
    <row r="721" ht="17.1" customHeight="1" spans="1:2">
      <c r="A721" s="28" t="s">
        <v>1183</v>
      </c>
      <c r="B721" s="29">
        <v>268</v>
      </c>
    </row>
    <row r="722" ht="17.1" customHeight="1" spans="1:2">
      <c r="A722" s="133" t="s">
        <v>1184</v>
      </c>
      <c r="B722" s="29">
        <f>SUM(B723:B725)</f>
        <v>57114</v>
      </c>
    </row>
    <row r="723" ht="17.1" customHeight="1" spans="1:2">
      <c r="A723" s="28" t="s">
        <v>1185</v>
      </c>
      <c r="B723" s="29">
        <v>0</v>
      </c>
    </row>
    <row r="724" ht="17.1" customHeight="1" spans="1:2">
      <c r="A724" s="28" t="s">
        <v>1186</v>
      </c>
      <c r="B724" s="29">
        <v>56888</v>
      </c>
    </row>
    <row r="725" ht="17.1" customHeight="1" spans="1:2">
      <c r="A725" s="28" t="s">
        <v>1187</v>
      </c>
      <c r="B725" s="29">
        <v>226</v>
      </c>
    </row>
    <row r="726" ht="17.1" customHeight="1" spans="1:2">
      <c r="A726" s="133" t="s">
        <v>1188</v>
      </c>
      <c r="B726" s="29">
        <f>SUM(B727:B729)</f>
        <v>2271</v>
      </c>
    </row>
    <row r="727" ht="17.1" customHeight="1" spans="1:2">
      <c r="A727" s="28" t="s">
        <v>1189</v>
      </c>
      <c r="B727" s="29">
        <v>2269</v>
      </c>
    </row>
    <row r="728" ht="17.1" customHeight="1" spans="1:2">
      <c r="A728" s="28" t="s">
        <v>1190</v>
      </c>
      <c r="B728" s="29">
        <v>0</v>
      </c>
    </row>
    <row r="729" ht="17.1" customHeight="1" spans="1:2">
      <c r="A729" s="28" t="s">
        <v>1191</v>
      </c>
      <c r="B729" s="29">
        <v>2</v>
      </c>
    </row>
    <row r="730" ht="17.1" customHeight="1" spans="1:2">
      <c r="A730" s="133" t="s">
        <v>1192</v>
      </c>
      <c r="B730" s="29">
        <f>SUM(B731:B732)</f>
        <v>23</v>
      </c>
    </row>
    <row r="731" ht="17.1" customHeight="1" spans="1:2">
      <c r="A731" s="28" t="s">
        <v>1193</v>
      </c>
      <c r="B731" s="29">
        <v>23</v>
      </c>
    </row>
    <row r="732" ht="17.1" customHeight="1" spans="1:2">
      <c r="A732" s="28" t="s">
        <v>1194</v>
      </c>
      <c r="B732" s="29">
        <v>0</v>
      </c>
    </row>
    <row r="733" ht="17.1" customHeight="1" spans="1:2">
      <c r="A733" s="133" t="s">
        <v>1195</v>
      </c>
      <c r="B733" s="29">
        <f>SUM(B734:B741)</f>
        <v>128</v>
      </c>
    </row>
    <row r="734" ht="17.1" customHeight="1" spans="1:2">
      <c r="A734" s="28" t="s">
        <v>663</v>
      </c>
      <c r="B734" s="29">
        <v>99</v>
      </c>
    </row>
    <row r="735" ht="17.1" customHeight="1" spans="1:2">
      <c r="A735" s="28" t="s">
        <v>664</v>
      </c>
      <c r="B735" s="29">
        <v>0</v>
      </c>
    </row>
    <row r="736" ht="17.1" customHeight="1" spans="1:2">
      <c r="A736" s="28" t="s">
        <v>665</v>
      </c>
      <c r="B736" s="29">
        <v>0</v>
      </c>
    </row>
    <row r="737" ht="17.1" customHeight="1" spans="1:2">
      <c r="A737" s="28" t="s">
        <v>704</v>
      </c>
      <c r="B737" s="29">
        <v>0</v>
      </c>
    </row>
    <row r="738" ht="17.1" customHeight="1" spans="1:2">
      <c r="A738" s="28" t="s">
        <v>1196</v>
      </c>
      <c r="B738" s="29">
        <v>0</v>
      </c>
    </row>
    <row r="739" ht="17.1" customHeight="1" spans="1:2">
      <c r="A739" s="28" t="s">
        <v>1197</v>
      </c>
      <c r="B739" s="29">
        <v>29</v>
      </c>
    </row>
    <row r="740" ht="17.1" customHeight="1" spans="1:2">
      <c r="A740" s="28" t="s">
        <v>672</v>
      </c>
      <c r="B740" s="29">
        <v>0</v>
      </c>
    </row>
    <row r="741" ht="17.1" customHeight="1" spans="1:2">
      <c r="A741" s="28" t="s">
        <v>1198</v>
      </c>
      <c r="B741" s="29">
        <v>0</v>
      </c>
    </row>
    <row r="742" ht="17.1" customHeight="1" spans="1:2">
      <c r="A742" s="133" t="s">
        <v>1199</v>
      </c>
      <c r="B742" s="29">
        <f>B743</f>
        <v>0</v>
      </c>
    </row>
    <row r="743" ht="17.1" customHeight="1" spans="1:2">
      <c r="A743" s="28" t="s">
        <v>1200</v>
      </c>
      <c r="B743" s="29">
        <v>0</v>
      </c>
    </row>
    <row r="744" ht="17.1" customHeight="1" spans="1:2">
      <c r="A744" s="133" t="s">
        <v>1201</v>
      </c>
      <c r="B744" s="29">
        <f>B745</f>
        <v>0</v>
      </c>
    </row>
    <row r="745" ht="17.1" customHeight="1" spans="1:2">
      <c r="A745" s="28" t="s">
        <v>1202</v>
      </c>
      <c r="B745" s="29">
        <v>0</v>
      </c>
    </row>
    <row r="746" ht="17.1" customHeight="1" spans="1:2">
      <c r="A746" s="133" t="s">
        <v>1203</v>
      </c>
      <c r="B746" s="29">
        <f>SUM(B747,B757,B761,B770,B775,B782,B788,B791,B794,B796,B798,B804,B806,B808,B823)</f>
        <v>5731</v>
      </c>
    </row>
    <row r="747" ht="17.1" customHeight="1" spans="1:2">
      <c r="A747" s="133" t="s">
        <v>1204</v>
      </c>
      <c r="B747" s="29">
        <f>SUM(B748:B756)</f>
        <v>1558</v>
      </c>
    </row>
    <row r="748" ht="17.1" customHeight="1" spans="1:2">
      <c r="A748" s="28" t="s">
        <v>663</v>
      </c>
      <c r="B748" s="29">
        <v>328</v>
      </c>
    </row>
    <row r="749" ht="17.1" customHeight="1" spans="1:2">
      <c r="A749" s="28" t="s">
        <v>664</v>
      </c>
      <c r="B749" s="29">
        <v>1014</v>
      </c>
    </row>
    <row r="750" ht="17.1" customHeight="1" spans="1:2">
      <c r="A750" s="28" t="s">
        <v>665</v>
      </c>
      <c r="B750" s="29">
        <v>0</v>
      </c>
    </row>
    <row r="751" ht="17.1" customHeight="1" spans="1:2">
      <c r="A751" s="28" t="s">
        <v>1205</v>
      </c>
      <c r="B751" s="29">
        <v>0</v>
      </c>
    </row>
    <row r="752" ht="17.1" customHeight="1" spans="1:2">
      <c r="A752" s="28" t="s">
        <v>1206</v>
      </c>
      <c r="B752" s="29">
        <v>0</v>
      </c>
    </row>
    <row r="753" ht="17.1" customHeight="1" spans="1:2">
      <c r="A753" s="28" t="s">
        <v>1207</v>
      </c>
      <c r="B753" s="29">
        <v>0</v>
      </c>
    </row>
    <row r="754" ht="17.1" customHeight="1" spans="1:2">
      <c r="A754" s="28" t="s">
        <v>1208</v>
      </c>
      <c r="B754" s="29">
        <v>0</v>
      </c>
    </row>
    <row r="755" ht="17.1" customHeight="1" spans="1:2">
      <c r="A755" s="28" t="s">
        <v>1209</v>
      </c>
      <c r="B755" s="29">
        <v>0</v>
      </c>
    </row>
    <row r="756" ht="17.1" customHeight="1" spans="1:2">
      <c r="A756" s="28" t="s">
        <v>1210</v>
      </c>
      <c r="B756" s="29">
        <v>216</v>
      </c>
    </row>
    <row r="757" ht="17.1" customHeight="1" spans="1:2">
      <c r="A757" s="133" t="s">
        <v>1211</v>
      </c>
      <c r="B757" s="29">
        <f>SUM(B758:B760)</f>
        <v>0</v>
      </c>
    </row>
    <row r="758" ht="17.1" customHeight="1" spans="1:2">
      <c r="A758" s="28" t="s">
        <v>1212</v>
      </c>
      <c r="B758" s="29">
        <v>0</v>
      </c>
    </row>
    <row r="759" ht="17.1" customHeight="1" spans="1:2">
      <c r="A759" s="28" t="s">
        <v>1213</v>
      </c>
      <c r="B759" s="29">
        <v>0</v>
      </c>
    </row>
    <row r="760" ht="17.1" customHeight="1" spans="1:2">
      <c r="A760" s="28" t="s">
        <v>1214</v>
      </c>
      <c r="B760" s="29">
        <v>0</v>
      </c>
    </row>
    <row r="761" ht="17.1" customHeight="1" spans="1:2">
      <c r="A761" s="133" t="s">
        <v>1215</v>
      </c>
      <c r="B761" s="29">
        <f>SUM(B762:B769)</f>
        <v>3432</v>
      </c>
    </row>
    <row r="762" ht="17.1" customHeight="1" spans="1:2">
      <c r="A762" s="28" t="s">
        <v>1216</v>
      </c>
      <c r="B762" s="29">
        <v>3096</v>
      </c>
    </row>
    <row r="763" ht="17.1" customHeight="1" spans="1:2">
      <c r="A763" s="28" t="s">
        <v>1217</v>
      </c>
      <c r="B763" s="29">
        <v>74</v>
      </c>
    </row>
    <row r="764" ht="17.1" customHeight="1" spans="1:2">
      <c r="A764" s="28" t="s">
        <v>1218</v>
      </c>
      <c r="B764" s="29">
        <v>0</v>
      </c>
    </row>
    <row r="765" ht="17.1" customHeight="1" spans="1:2">
      <c r="A765" s="28" t="s">
        <v>1219</v>
      </c>
      <c r="B765" s="29">
        <v>0</v>
      </c>
    </row>
    <row r="766" ht="17.1" customHeight="1" spans="1:2">
      <c r="A766" s="28" t="s">
        <v>1220</v>
      </c>
      <c r="B766" s="29">
        <v>0</v>
      </c>
    </row>
    <row r="767" ht="17.1" customHeight="1" spans="1:2">
      <c r="A767" s="28" t="s">
        <v>1221</v>
      </c>
      <c r="B767" s="29">
        <v>0</v>
      </c>
    </row>
    <row r="768" ht="17.1" customHeight="1" spans="1:2">
      <c r="A768" s="28" t="s">
        <v>1222</v>
      </c>
      <c r="B768" s="29">
        <v>0</v>
      </c>
    </row>
    <row r="769" ht="17.1" customHeight="1" spans="1:2">
      <c r="A769" s="28" t="s">
        <v>1223</v>
      </c>
      <c r="B769" s="29">
        <v>262</v>
      </c>
    </row>
    <row r="770" ht="17.1" customHeight="1" spans="1:2">
      <c r="A770" s="133" t="s">
        <v>1224</v>
      </c>
      <c r="B770" s="29">
        <f>SUM(B771:B774)</f>
        <v>13</v>
      </c>
    </row>
    <row r="771" ht="17.1" customHeight="1" spans="1:2">
      <c r="A771" s="28" t="s">
        <v>1225</v>
      </c>
      <c r="B771" s="29">
        <v>0</v>
      </c>
    </row>
    <row r="772" ht="17.1" customHeight="1" spans="1:2">
      <c r="A772" s="28" t="s">
        <v>1226</v>
      </c>
      <c r="B772" s="29">
        <v>10</v>
      </c>
    </row>
    <row r="773" ht="17.1" customHeight="1" spans="1:2">
      <c r="A773" s="28" t="s">
        <v>1227</v>
      </c>
      <c r="B773" s="29">
        <v>0</v>
      </c>
    </row>
    <row r="774" ht="17.1" customHeight="1" spans="1:2">
      <c r="A774" s="28" t="s">
        <v>1228</v>
      </c>
      <c r="B774" s="29">
        <v>3</v>
      </c>
    </row>
    <row r="775" ht="17.1" customHeight="1" spans="1:2">
      <c r="A775" s="133" t="s">
        <v>1229</v>
      </c>
      <c r="B775" s="29">
        <f>SUM(B776:B781)</f>
        <v>15</v>
      </c>
    </row>
    <row r="776" ht="17.1" customHeight="1" spans="1:2">
      <c r="A776" s="28" t="s">
        <v>1230</v>
      </c>
      <c r="B776" s="29">
        <v>0</v>
      </c>
    </row>
    <row r="777" ht="17.1" customHeight="1" spans="1:2">
      <c r="A777" s="28" t="s">
        <v>1231</v>
      </c>
      <c r="B777" s="29">
        <v>0</v>
      </c>
    </row>
    <row r="778" ht="17.1" customHeight="1" spans="1:2">
      <c r="A778" s="28" t="s">
        <v>1232</v>
      </c>
      <c r="B778" s="29">
        <v>0</v>
      </c>
    </row>
    <row r="779" ht="17.1" customHeight="1" spans="1:2">
      <c r="A779" s="28" t="s">
        <v>1233</v>
      </c>
      <c r="B779" s="29">
        <v>0</v>
      </c>
    </row>
    <row r="780" ht="17.1" customHeight="1" spans="1:2">
      <c r="A780" s="28" t="s">
        <v>1234</v>
      </c>
      <c r="B780" s="29">
        <v>15</v>
      </c>
    </row>
    <row r="781" ht="17.1" customHeight="1" spans="1:2">
      <c r="A781" s="28" t="s">
        <v>1235</v>
      </c>
      <c r="B781" s="29">
        <v>0</v>
      </c>
    </row>
    <row r="782" ht="17.1" customHeight="1" spans="1:2">
      <c r="A782" s="133" t="s">
        <v>1236</v>
      </c>
      <c r="B782" s="29">
        <f>SUM(B783:B787)</f>
        <v>0</v>
      </c>
    </row>
    <row r="783" ht="17.1" customHeight="1" spans="1:2">
      <c r="A783" s="28" t="s">
        <v>1237</v>
      </c>
      <c r="B783" s="29">
        <v>0</v>
      </c>
    </row>
    <row r="784" ht="17.1" customHeight="1" spans="1:2">
      <c r="A784" s="28" t="s">
        <v>1238</v>
      </c>
      <c r="B784" s="29">
        <v>0</v>
      </c>
    </row>
    <row r="785" ht="17.1" customHeight="1" spans="1:2">
      <c r="A785" s="28" t="s">
        <v>1239</v>
      </c>
      <c r="B785" s="29">
        <v>0</v>
      </c>
    </row>
    <row r="786" ht="17.1" customHeight="1" spans="1:2">
      <c r="A786" s="28" t="s">
        <v>1240</v>
      </c>
      <c r="B786" s="29">
        <v>0</v>
      </c>
    </row>
    <row r="787" ht="17.1" customHeight="1" spans="1:2">
      <c r="A787" s="28" t="s">
        <v>1241</v>
      </c>
      <c r="B787" s="29">
        <v>0</v>
      </c>
    </row>
    <row r="788" ht="17.1" customHeight="1" spans="1:2">
      <c r="A788" s="133" t="s">
        <v>1242</v>
      </c>
      <c r="B788" s="29">
        <f>SUM(B789:B790)</f>
        <v>0</v>
      </c>
    </row>
    <row r="789" ht="17.1" customHeight="1" spans="1:2">
      <c r="A789" s="28" t="s">
        <v>1243</v>
      </c>
      <c r="B789" s="29">
        <v>0</v>
      </c>
    </row>
    <row r="790" ht="17.1" customHeight="1" spans="1:2">
      <c r="A790" s="28" t="s">
        <v>1244</v>
      </c>
      <c r="B790" s="29">
        <v>0</v>
      </c>
    </row>
    <row r="791" ht="17.1" customHeight="1" spans="1:2">
      <c r="A791" s="133" t="s">
        <v>1245</v>
      </c>
      <c r="B791" s="29">
        <f>SUM(B792:B793)</f>
        <v>0</v>
      </c>
    </row>
    <row r="792" ht="17.1" customHeight="1" spans="1:2">
      <c r="A792" s="28" t="s">
        <v>1246</v>
      </c>
      <c r="B792" s="29">
        <v>0</v>
      </c>
    </row>
    <row r="793" ht="17.1" customHeight="1" spans="1:2">
      <c r="A793" s="28" t="s">
        <v>1247</v>
      </c>
      <c r="B793" s="29">
        <v>0</v>
      </c>
    </row>
    <row r="794" ht="17.1" customHeight="1" spans="1:2">
      <c r="A794" s="133" t="s">
        <v>1248</v>
      </c>
      <c r="B794" s="29">
        <f>B795</f>
        <v>0</v>
      </c>
    </row>
    <row r="795" ht="17.1" customHeight="1" spans="1:2">
      <c r="A795" s="28" t="s">
        <v>1249</v>
      </c>
      <c r="B795" s="29">
        <v>0</v>
      </c>
    </row>
    <row r="796" ht="17.1" customHeight="1" spans="1:2">
      <c r="A796" s="133" t="s">
        <v>1250</v>
      </c>
      <c r="B796" s="29">
        <f>B797</f>
        <v>242</v>
      </c>
    </row>
    <row r="797" ht="17.1" customHeight="1" spans="1:2">
      <c r="A797" s="28" t="s">
        <v>1251</v>
      </c>
      <c r="B797" s="29">
        <v>242</v>
      </c>
    </row>
    <row r="798" ht="17.1" customHeight="1" spans="1:2">
      <c r="A798" s="133" t="s">
        <v>1252</v>
      </c>
      <c r="B798" s="29">
        <f>SUM(B799:B803)</f>
        <v>0</v>
      </c>
    </row>
    <row r="799" ht="17.1" customHeight="1" spans="1:2">
      <c r="A799" s="28" t="s">
        <v>1253</v>
      </c>
      <c r="B799" s="29">
        <v>0</v>
      </c>
    </row>
    <row r="800" ht="17.1" customHeight="1" spans="1:2">
      <c r="A800" s="28" t="s">
        <v>1254</v>
      </c>
      <c r="B800" s="29">
        <v>0</v>
      </c>
    </row>
    <row r="801" ht="17.1" customHeight="1" spans="1:2">
      <c r="A801" s="28" t="s">
        <v>1255</v>
      </c>
      <c r="B801" s="29">
        <v>0</v>
      </c>
    </row>
    <row r="802" ht="17.1" customHeight="1" spans="1:2">
      <c r="A802" s="28" t="s">
        <v>1256</v>
      </c>
      <c r="B802" s="29">
        <v>0</v>
      </c>
    </row>
    <row r="803" ht="17.1" customHeight="1" spans="1:2">
      <c r="A803" s="28" t="s">
        <v>1257</v>
      </c>
      <c r="B803" s="29">
        <v>0</v>
      </c>
    </row>
    <row r="804" ht="17.1" customHeight="1" spans="1:2">
      <c r="A804" s="133" t="s">
        <v>1258</v>
      </c>
      <c r="B804" s="29">
        <f>B805</f>
        <v>0</v>
      </c>
    </row>
    <row r="805" ht="17.1" customHeight="1" spans="1:2">
      <c r="A805" s="28" t="s">
        <v>1259</v>
      </c>
      <c r="B805" s="29">
        <v>0</v>
      </c>
    </row>
    <row r="806" ht="17.1" customHeight="1" spans="1:2">
      <c r="A806" s="133" t="s">
        <v>1260</v>
      </c>
      <c r="B806" s="29">
        <f>B807</f>
        <v>0</v>
      </c>
    </row>
    <row r="807" ht="17.1" customHeight="1" spans="1:2">
      <c r="A807" s="28" t="s">
        <v>1261</v>
      </c>
      <c r="B807" s="29">
        <v>0</v>
      </c>
    </row>
    <row r="808" ht="17.1" customHeight="1" spans="1:2">
      <c r="A808" s="133" t="s">
        <v>1262</v>
      </c>
      <c r="B808" s="29">
        <f>SUM(B809:B822)</f>
        <v>0</v>
      </c>
    </row>
    <row r="809" ht="17.1" customHeight="1" spans="1:2">
      <c r="A809" s="28" t="s">
        <v>663</v>
      </c>
      <c r="B809" s="29">
        <v>0</v>
      </c>
    </row>
    <row r="810" ht="17.1" customHeight="1" spans="1:2">
      <c r="A810" s="28" t="s">
        <v>664</v>
      </c>
      <c r="B810" s="29">
        <v>0</v>
      </c>
    </row>
    <row r="811" ht="17.1" customHeight="1" spans="1:2">
      <c r="A811" s="28" t="s">
        <v>665</v>
      </c>
      <c r="B811" s="29">
        <v>0</v>
      </c>
    </row>
    <row r="812" ht="17.1" customHeight="1" spans="1:2">
      <c r="A812" s="28" t="s">
        <v>1263</v>
      </c>
      <c r="B812" s="29">
        <v>0</v>
      </c>
    </row>
    <row r="813" ht="17.1" customHeight="1" spans="1:2">
      <c r="A813" s="28" t="s">
        <v>1264</v>
      </c>
      <c r="B813" s="29">
        <v>0</v>
      </c>
    </row>
    <row r="814" ht="17.1" customHeight="1" spans="1:2">
      <c r="A814" s="28" t="s">
        <v>1265</v>
      </c>
      <c r="B814" s="29">
        <v>0</v>
      </c>
    </row>
    <row r="815" ht="17.1" customHeight="1" spans="1:2">
      <c r="A815" s="28" t="s">
        <v>1266</v>
      </c>
      <c r="B815" s="29">
        <v>0</v>
      </c>
    </row>
    <row r="816" ht="17.1" customHeight="1" spans="1:2">
      <c r="A816" s="28" t="s">
        <v>1267</v>
      </c>
      <c r="B816" s="29">
        <v>0</v>
      </c>
    </row>
    <row r="817" ht="17.1" customHeight="1" spans="1:2">
      <c r="A817" s="28" t="s">
        <v>1268</v>
      </c>
      <c r="B817" s="29">
        <v>0</v>
      </c>
    </row>
    <row r="818" ht="17.1" customHeight="1" spans="1:2">
      <c r="A818" s="28" t="s">
        <v>1269</v>
      </c>
      <c r="B818" s="29">
        <v>0</v>
      </c>
    </row>
    <row r="819" ht="17.1" customHeight="1" spans="1:2">
      <c r="A819" s="28" t="s">
        <v>704</v>
      </c>
      <c r="B819" s="29">
        <v>0</v>
      </c>
    </row>
    <row r="820" ht="17.1" customHeight="1" spans="1:2">
      <c r="A820" s="28" t="s">
        <v>1270</v>
      </c>
      <c r="B820" s="29">
        <v>0</v>
      </c>
    </row>
    <row r="821" ht="17.1" customHeight="1" spans="1:2">
      <c r="A821" s="28" t="s">
        <v>672</v>
      </c>
      <c r="B821" s="29">
        <v>0</v>
      </c>
    </row>
    <row r="822" ht="17.1" customHeight="1" spans="1:2">
      <c r="A822" s="28" t="s">
        <v>1271</v>
      </c>
      <c r="B822" s="29">
        <v>0</v>
      </c>
    </row>
    <row r="823" ht="17.1" customHeight="1" spans="1:2">
      <c r="A823" s="133" t="s">
        <v>1272</v>
      </c>
      <c r="B823" s="29">
        <f>B824</f>
        <v>471</v>
      </c>
    </row>
    <row r="824" ht="17.1" customHeight="1" spans="1:2">
      <c r="A824" s="28" t="s">
        <v>1273</v>
      </c>
      <c r="B824" s="29">
        <v>471</v>
      </c>
    </row>
    <row r="825" ht="17.1" customHeight="1" spans="1:2">
      <c r="A825" s="133" t="s">
        <v>1274</v>
      </c>
      <c r="B825" s="29">
        <f>SUM(B826,B837,B839,B842,B844,B846)</f>
        <v>21844</v>
      </c>
    </row>
    <row r="826" ht="17.1" customHeight="1" spans="1:2">
      <c r="A826" s="133" t="s">
        <v>1275</v>
      </c>
      <c r="B826" s="29">
        <f>SUM(B827:B836)</f>
        <v>5936</v>
      </c>
    </row>
    <row r="827" ht="17.1" customHeight="1" spans="1:2">
      <c r="A827" s="28" t="s">
        <v>663</v>
      </c>
      <c r="B827" s="29">
        <v>493</v>
      </c>
    </row>
    <row r="828" ht="17.1" customHeight="1" spans="1:2">
      <c r="A828" s="28" t="s">
        <v>664</v>
      </c>
      <c r="B828" s="29">
        <v>1733</v>
      </c>
    </row>
    <row r="829" ht="17.1" customHeight="1" spans="1:2">
      <c r="A829" s="28" t="s">
        <v>665</v>
      </c>
      <c r="B829" s="29">
        <v>28</v>
      </c>
    </row>
    <row r="830" ht="17.1" customHeight="1" spans="1:2">
      <c r="A830" s="28" t="s">
        <v>1276</v>
      </c>
      <c r="B830" s="29">
        <v>1907</v>
      </c>
    </row>
    <row r="831" ht="17.1" customHeight="1" spans="1:2">
      <c r="A831" s="28" t="s">
        <v>1277</v>
      </c>
      <c r="B831" s="29">
        <v>0</v>
      </c>
    </row>
    <row r="832" ht="17.1" customHeight="1" spans="1:2">
      <c r="A832" s="28" t="s">
        <v>1278</v>
      </c>
      <c r="B832" s="29">
        <v>0</v>
      </c>
    </row>
    <row r="833" ht="17.1" customHeight="1" spans="1:2">
      <c r="A833" s="28" t="s">
        <v>1279</v>
      </c>
      <c r="B833" s="29">
        <v>0</v>
      </c>
    </row>
    <row r="834" ht="17.1" customHeight="1" spans="1:2">
      <c r="A834" s="28" t="s">
        <v>1280</v>
      </c>
      <c r="B834" s="29">
        <v>0</v>
      </c>
    </row>
    <row r="835" ht="17.1" customHeight="1" spans="1:2">
      <c r="A835" s="28" t="s">
        <v>1281</v>
      </c>
      <c r="B835" s="29">
        <v>0</v>
      </c>
    </row>
    <row r="836" ht="17.1" customHeight="1" spans="1:2">
      <c r="A836" s="28" t="s">
        <v>1282</v>
      </c>
      <c r="B836" s="29">
        <v>1775</v>
      </c>
    </row>
    <row r="837" ht="17.1" customHeight="1" spans="1:2">
      <c r="A837" s="133" t="s">
        <v>1283</v>
      </c>
      <c r="B837" s="29">
        <f>B838</f>
        <v>1576</v>
      </c>
    </row>
    <row r="838" ht="17.1" customHeight="1" spans="1:2">
      <c r="A838" s="28" t="s">
        <v>1284</v>
      </c>
      <c r="B838" s="29">
        <v>1576</v>
      </c>
    </row>
    <row r="839" ht="17.1" customHeight="1" spans="1:2">
      <c r="A839" s="133" t="s">
        <v>1285</v>
      </c>
      <c r="B839" s="29">
        <f>SUM(B840:B841)</f>
        <v>6127</v>
      </c>
    </row>
    <row r="840" ht="17.1" customHeight="1" spans="1:2">
      <c r="A840" s="28" t="s">
        <v>1286</v>
      </c>
      <c r="B840" s="29">
        <v>5849</v>
      </c>
    </row>
    <row r="841" ht="17.1" customHeight="1" spans="1:2">
      <c r="A841" s="28" t="s">
        <v>1287</v>
      </c>
      <c r="B841" s="29">
        <v>278</v>
      </c>
    </row>
    <row r="842" ht="17.1" customHeight="1" spans="1:2">
      <c r="A842" s="133" t="s">
        <v>1288</v>
      </c>
      <c r="B842" s="29">
        <f t="shared" ref="B842:B846" si="1">B843</f>
        <v>5759</v>
      </c>
    </row>
    <row r="843" ht="17.1" customHeight="1" spans="1:2">
      <c r="A843" s="28" t="s">
        <v>1289</v>
      </c>
      <c r="B843" s="29">
        <v>5759</v>
      </c>
    </row>
    <row r="844" ht="17.1" customHeight="1" spans="1:2">
      <c r="A844" s="133" t="s">
        <v>1290</v>
      </c>
      <c r="B844" s="29">
        <f t="shared" si="1"/>
        <v>0</v>
      </c>
    </row>
    <row r="845" ht="17.1" customHeight="1" spans="1:2">
      <c r="A845" s="28" t="s">
        <v>1291</v>
      </c>
      <c r="B845" s="29">
        <v>0</v>
      </c>
    </row>
    <row r="846" ht="17.1" customHeight="1" spans="1:2">
      <c r="A846" s="133" t="s">
        <v>1292</v>
      </c>
      <c r="B846" s="29">
        <f t="shared" si="1"/>
        <v>2446</v>
      </c>
    </row>
    <row r="847" ht="17.1" customHeight="1" spans="1:2">
      <c r="A847" s="28" t="s">
        <v>1293</v>
      </c>
      <c r="B847" s="29">
        <v>2446</v>
      </c>
    </row>
    <row r="848" ht="17.1" customHeight="1" spans="1:2">
      <c r="A848" s="133" t="s">
        <v>1294</v>
      </c>
      <c r="B848" s="29">
        <f>SUM(B849,B875,B900,B928,B939,B946,B953,B956)</f>
        <v>84694</v>
      </c>
    </row>
    <row r="849" ht="17.1" customHeight="1" spans="1:2">
      <c r="A849" s="133" t="s">
        <v>1295</v>
      </c>
      <c r="B849" s="29">
        <f>SUM(B850:B874)</f>
        <v>36446</v>
      </c>
    </row>
    <row r="850" ht="17.1" customHeight="1" spans="1:2">
      <c r="A850" s="28" t="s">
        <v>663</v>
      </c>
      <c r="B850" s="29">
        <v>430</v>
      </c>
    </row>
    <row r="851" ht="17.1" customHeight="1" spans="1:2">
      <c r="A851" s="28" t="s">
        <v>664</v>
      </c>
      <c r="B851" s="29">
        <v>3238</v>
      </c>
    </row>
    <row r="852" ht="17.1" customHeight="1" spans="1:2">
      <c r="A852" s="28" t="s">
        <v>665</v>
      </c>
      <c r="B852" s="29">
        <v>56</v>
      </c>
    </row>
    <row r="853" ht="17.1" customHeight="1" spans="1:2">
      <c r="A853" s="28" t="s">
        <v>672</v>
      </c>
      <c r="B853" s="29">
        <v>47</v>
      </c>
    </row>
    <row r="854" ht="17.1" customHeight="1" spans="1:2">
      <c r="A854" s="28" t="s">
        <v>1296</v>
      </c>
      <c r="B854" s="29">
        <v>0</v>
      </c>
    </row>
    <row r="855" ht="17.1" customHeight="1" spans="1:2">
      <c r="A855" s="28" t="s">
        <v>1297</v>
      </c>
      <c r="B855" s="29">
        <v>0</v>
      </c>
    </row>
    <row r="856" ht="17.1" customHeight="1" spans="1:2">
      <c r="A856" s="28" t="s">
        <v>1298</v>
      </c>
      <c r="B856" s="29">
        <v>653</v>
      </c>
    </row>
    <row r="857" ht="17.1" customHeight="1" spans="1:2">
      <c r="A857" s="28" t="s">
        <v>1299</v>
      </c>
      <c r="B857" s="29">
        <v>0</v>
      </c>
    </row>
    <row r="858" ht="17.1" customHeight="1" spans="1:2">
      <c r="A858" s="28" t="s">
        <v>1300</v>
      </c>
      <c r="B858" s="29">
        <v>0</v>
      </c>
    </row>
    <row r="859" ht="17.1" customHeight="1" spans="1:2">
      <c r="A859" s="28" t="s">
        <v>1301</v>
      </c>
      <c r="B859" s="29">
        <v>0</v>
      </c>
    </row>
    <row r="860" ht="17.1" customHeight="1" spans="1:2">
      <c r="A860" s="28" t="s">
        <v>1302</v>
      </c>
      <c r="B860" s="29">
        <v>0</v>
      </c>
    </row>
    <row r="861" ht="17.1" customHeight="1" spans="1:2">
      <c r="A861" s="28" t="s">
        <v>1303</v>
      </c>
      <c r="B861" s="29">
        <v>0</v>
      </c>
    </row>
    <row r="862" ht="17.1" customHeight="1" spans="1:2">
      <c r="A862" s="28" t="s">
        <v>1304</v>
      </c>
      <c r="B862" s="29">
        <v>199</v>
      </c>
    </row>
    <row r="863" ht="17.1" customHeight="1" spans="1:2">
      <c r="A863" s="28" t="s">
        <v>1305</v>
      </c>
      <c r="B863" s="29">
        <v>0</v>
      </c>
    </row>
    <row r="864" ht="17.1" customHeight="1" spans="1:2">
      <c r="A864" s="28" t="s">
        <v>1306</v>
      </c>
      <c r="B864" s="29">
        <v>6</v>
      </c>
    </row>
    <row r="865" ht="17.1" customHeight="1" spans="1:2">
      <c r="A865" s="28" t="s">
        <v>1307</v>
      </c>
      <c r="B865" s="29">
        <v>20576</v>
      </c>
    </row>
    <row r="866" ht="17.1" customHeight="1" spans="1:2">
      <c r="A866" s="28" t="s">
        <v>1308</v>
      </c>
      <c r="B866" s="29">
        <v>0</v>
      </c>
    </row>
    <row r="867" ht="17.1" customHeight="1" spans="1:2">
      <c r="A867" s="28" t="s">
        <v>1309</v>
      </c>
      <c r="B867" s="29">
        <v>0</v>
      </c>
    </row>
    <row r="868" ht="17.1" customHeight="1" spans="1:2">
      <c r="A868" s="28" t="s">
        <v>1310</v>
      </c>
      <c r="B868" s="29">
        <v>0</v>
      </c>
    </row>
    <row r="869" ht="17.1" customHeight="1" spans="1:2">
      <c r="A869" s="28" t="s">
        <v>1311</v>
      </c>
      <c r="B869" s="29">
        <v>60</v>
      </c>
    </row>
    <row r="870" ht="17.1" customHeight="1" spans="1:2">
      <c r="A870" s="28" t="s">
        <v>1312</v>
      </c>
      <c r="B870" s="29">
        <v>939</v>
      </c>
    </row>
    <row r="871" ht="17.1" customHeight="1" spans="1:2">
      <c r="A871" s="28" t="s">
        <v>1313</v>
      </c>
      <c r="B871" s="29">
        <v>0</v>
      </c>
    </row>
    <row r="872" ht="17.1" customHeight="1" spans="1:2">
      <c r="A872" s="28" t="s">
        <v>1314</v>
      </c>
      <c r="B872" s="29">
        <v>0</v>
      </c>
    </row>
    <row r="873" ht="17.1" customHeight="1" spans="1:2">
      <c r="A873" s="28" t="s">
        <v>1315</v>
      </c>
      <c r="B873" s="29">
        <v>8299</v>
      </c>
    </row>
    <row r="874" ht="17.1" customHeight="1" spans="1:2">
      <c r="A874" s="28" t="s">
        <v>1316</v>
      </c>
      <c r="B874" s="29">
        <v>1943</v>
      </c>
    </row>
    <row r="875" ht="17.1" customHeight="1" spans="1:2">
      <c r="A875" s="133" t="s">
        <v>1317</v>
      </c>
      <c r="B875" s="29">
        <f>SUM(B876:B899)</f>
        <v>1272</v>
      </c>
    </row>
    <row r="876" ht="17.1" customHeight="1" spans="1:2">
      <c r="A876" s="28" t="s">
        <v>663</v>
      </c>
      <c r="B876" s="29">
        <v>503</v>
      </c>
    </row>
    <row r="877" ht="17.1" customHeight="1" spans="1:2">
      <c r="A877" s="28" t="s">
        <v>664</v>
      </c>
      <c r="B877" s="29">
        <v>642</v>
      </c>
    </row>
    <row r="878" ht="17.1" customHeight="1" spans="1:2">
      <c r="A878" s="28" t="s">
        <v>665</v>
      </c>
      <c r="B878" s="29">
        <v>11</v>
      </c>
    </row>
    <row r="879" ht="17.1" customHeight="1" spans="1:2">
      <c r="A879" s="28" t="s">
        <v>1318</v>
      </c>
      <c r="B879" s="29">
        <v>0</v>
      </c>
    </row>
    <row r="880" ht="17.1" customHeight="1" spans="1:2">
      <c r="A880" s="28" t="s">
        <v>1319</v>
      </c>
      <c r="B880" s="29">
        <v>40</v>
      </c>
    </row>
    <row r="881" ht="17.1" customHeight="1" spans="1:2">
      <c r="A881" s="28" t="s">
        <v>1320</v>
      </c>
      <c r="B881" s="29">
        <v>0</v>
      </c>
    </row>
    <row r="882" ht="17.1" customHeight="1" spans="1:2">
      <c r="A882" s="28" t="s">
        <v>1321</v>
      </c>
      <c r="B882" s="29">
        <v>0</v>
      </c>
    </row>
    <row r="883" ht="17.1" customHeight="1" spans="1:2">
      <c r="A883" s="28" t="s">
        <v>1322</v>
      </c>
      <c r="B883" s="29">
        <v>0</v>
      </c>
    </row>
    <row r="884" ht="17.1" customHeight="1" spans="1:2">
      <c r="A884" s="28" t="s">
        <v>1323</v>
      </c>
      <c r="B884" s="29">
        <v>0</v>
      </c>
    </row>
    <row r="885" ht="17.1" customHeight="1" spans="1:2">
      <c r="A885" s="28" t="s">
        <v>1324</v>
      </c>
      <c r="B885" s="29">
        <v>0</v>
      </c>
    </row>
    <row r="886" ht="17.1" customHeight="1" spans="1:2">
      <c r="A886" s="28" t="s">
        <v>1325</v>
      </c>
      <c r="B886" s="29">
        <v>0</v>
      </c>
    </row>
    <row r="887" ht="17.1" customHeight="1" spans="1:2">
      <c r="A887" s="28" t="s">
        <v>1326</v>
      </c>
      <c r="B887" s="29">
        <v>0</v>
      </c>
    </row>
    <row r="888" ht="17.1" customHeight="1" spans="1:2">
      <c r="A888" s="28" t="s">
        <v>1327</v>
      </c>
      <c r="B888" s="29">
        <v>0</v>
      </c>
    </row>
    <row r="889" ht="17.1" customHeight="1" spans="1:2">
      <c r="A889" s="28" t="s">
        <v>1328</v>
      </c>
      <c r="B889" s="29">
        <v>0</v>
      </c>
    </row>
    <row r="890" ht="17.1" customHeight="1" spans="1:2">
      <c r="A890" s="28" t="s">
        <v>1329</v>
      </c>
      <c r="B890" s="29">
        <v>0</v>
      </c>
    </row>
    <row r="891" ht="17.1" customHeight="1" spans="1:2">
      <c r="A891" s="28" t="s">
        <v>1330</v>
      </c>
      <c r="B891" s="29">
        <v>0</v>
      </c>
    </row>
    <row r="892" ht="17.1" customHeight="1" spans="1:2">
      <c r="A892" s="28" t="s">
        <v>1331</v>
      </c>
      <c r="B892" s="29">
        <v>0</v>
      </c>
    </row>
    <row r="893" ht="17.1" customHeight="1" spans="1:2">
      <c r="A893" s="28" t="s">
        <v>1332</v>
      </c>
      <c r="B893" s="29">
        <v>0</v>
      </c>
    </row>
    <row r="894" ht="17.1" customHeight="1" spans="1:2">
      <c r="A894" s="28" t="s">
        <v>1333</v>
      </c>
      <c r="B894" s="29">
        <v>0</v>
      </c>
    </row>
    <row r="895" ht="17.1" customHeight="1" spans="1:2">
      <c r="A895" s="28" t="s">
        <v>1334</v>
      </c>
      <c r="B895" s="29">
        <v>30</v>
      </c>
    </row>
    <row r="896" ht="17.1" customHeight="1" spans="1:2">
      <c r="A896" s="28" t="s">
        <v>1335</v>
      </c>
      <c r="B896" s="29">
        <v>0</v>
      </c>
    </row>
    <row r="897" ht="17.1" customHeight="1" spans="1:2">
      <c r="A897" s="28" t="s">
        <v>1336</v>
      </c>
      <c r="B897" s="29">
        <v>0</v>
      </c>
    </row>
    <row r="898" ht="17.1" customHeight="1" spans="1:2">
      <c r="A898" s="28" t="s">
        <v>1302</v>
      </c>
      <c r="B898" s="29">
        <v>0</v>
      </c>
    </row>
    <row r="899" ht="17.1" customHeight="1" spans="1:2">
      <c r="A899" s="28" t="s">
        <v>1337</v>
      </c>
      <c r="B899" s="29">
        <v>46</v>
      </c>
    </row>
    <row r="900" ht="17.1" customHeight="1" spans="1:2">
      <c r="A900" s="133" t="s">
        <v>1338</v>
      </c>
      <c r="B900" s="29">
        <f>SUM(B901:B927)</f>
        <v>4861</v>
      </c>
    </row>
    <row r="901" ht="17.1" customHeight="1" spans="1:2">
      <c r="A901" s="28" t="s">
        <v>663</v>
      </c>
      <c r="B901" s="29">
        <v>523</v>
      </c>
    </row>
    <row r="902" ht="17.1" customHeight="1" spans="1:2">
      <c r="A902" s="28" t="s">
        <v>664</v>
      </c>
      <c r="B902" s="29">
        <v>1564</v>
      </c>
    </row>
    <row r="903" ht="17.1" customHeight="1" spans="1:2">
      <c r="A903" s="28" t="s">
        <v>665</v>
      </c>
      <c r="B903" s="29">
        <v>4</v>
      </c>
    </row>
    <row r="904" ht="17.1" customHeight="1" spans="1:2">
      <c r="A904" s="28" t="s">
        <v>1339</v>
      </c>
      <c r="B904" s="29">
        <v>0</v>
      </c>
    </row>
    <row r="905" ht="17.1" customHeight="1" spans="1:2">
      <c r="A905" s="28" t="s">
        <v>1340</v>
      </c>
      <c r="B905" s="29">
        <v>0</v>
      </c>
    </row>
    <row r="906" ht="17.1" customHeight="1" spans="1:2">
      <c r="A906" s="28" t="s">
        <v>1341</v>
      </c>
      <c r="B906" s="29">
        <v>120</v>
      </c>
    </row>
    <row r="907" ht="17.1" customHeight="1" spans="1:2">
      <c r="A907" s="28" t="s">
        <v>1342</v>
      </c>
      <c r="B907" s="29">
        <v>0</v>
      </c>
    </row>
    <row r="908" ht="17.1" customHeight="1" spans="1:2">
      <c r="A908" s="28" t="s">
        <v>1343</v>
      </c>
      <c r="B908" s="29">
        <v>0</v>
      </c>
    </row>
    <row r="909" ht="17.1" customHeight="1" spans="1:2">
      <c r="A909" s="28" t="s">
        <v>1344</v>
      </c>
      <c r="B909" s="29">
        <v>0</v>
      </c>
    </row>
    <row r="910" ht="17.1" customHeight="1" spans="1:2">
      <c r="A910" s="28" t="s">
        <v>1345</v>
      </c>
      <c r="B910" s="29">
        <v>50</v>
      </c>
    </row>
    <row r="911" ht="17.1" customHeight="1" spans="1:2">
      <c r="A911" s="28" t="s">
        <v>1346</v>
      </c>
      <c r="B911" s="29">
        <v>0</v>
      </c>
    </row>
    <row r="912" ht="17.1" customHeight="1" spans="1:2">
      <c r="A912" s="28" t="s">
        <v>1347</v>
      </c>
      <c r="B912" s="29">
        <v>0</v>
      </c>
    </row>
    <row r="913" ht="17.1" customHeight="1" spans="1:2">
      <c r="A913" s="28" t="s">
        <v>1348</v>
      </c>
      <c r="B913" s="29">
        <v>0</v>
      </c>
    </row>
    <row r="914" ht="17.1" customHeight="1" spans="1:2">
      <c r="A914" s="28" t="s">
        <v>1349</v>
      </c>
      <c r="B914" s="29">
        <v>38</v>
      </c>
    </row>
    <row r="915" ht="17.1" customHeight="1" spans="1:2">
      <c r="A915" s="28" t="s">
        <v>1350</v>
      </c>
      <c r="B915" s="29">
        <v>70</v>
      </c>
    </row>
    <row r="916" ht="17.1" customHeight="1" spans="1:2">
      <c r="A916" s="28" t="s">
        <v>1351</v>
      </c>
      <c r="B916" s="29">
        <v>64</v>
      </c>
    </row>
    <row r="917" ht="17.1" customHeight="1" spans="1:2">
      <c r="A917" s="28" t="s">
        <v>1352</v>
      </c>
      <c r="B917" s="29">
        <v>0</v>
      </c>
    </row>
    <row r="918" ht="17.1" customHeight="1" spans="1:2">
      <c r="A918" s="28" t="s">
        <v>1353</v>
      </c>
      <c r="B918" s="29">
        <v>0</v>
      </c>
    </row>
    <row r="919" ht="17.1" customHeight="1" spans="1:2">
      <c r="A919" s="28" t="s">
        <v>1354</v>
      </c>
      <c r="B919" s="29">
        <v>0</v>
      </c>
    </row>
    <row r="920" ht="17.1" customHeight="1" spans="1:2">
      <c r="A920" s="28" t="s">
        <v>1355</v>
      </c>
      <c r="B920" s="29">
        <v>1392</v>
      </c>
    </row>
    <row r="921" ht="17.1" customHeight="1" spans="1:2">
      <c r="A921" s="28" t="s">
        <v>1356</v>
      </c>
      <c r="B921" s="29">
        <v>0</v>
      </c>
    </row>
    <row r="922" ht="17.1" customHeight="1" spans="1:2">
      <c r="A922" s="28" t="s">
        <v>1330</v>
      </c>
      <c r="B922" s="29">
        <v>0</v>
      </c>
    </row>
    <row r="923" ht="17.1" customHeight="1" spans="1:2">
      <c r="A923" s="28" t="s">
        <v>1357</v>
      </c>
      <c r="B923" s="29">
        <v>0</v>
      </c>
    </row>
    <row r="924" ht="17.1" customHeight="1" spans="1:2">
      <c r="A924" s="28" t="s">
        <v>1358</v>
      </c>
      <c r="B924" s="29">
        <v>602</v>
      </c>
    </row>
    <row r="925" ht="17.1" customHeight="1" spans="1:2">
      <c r="A925" s="28" t="s">
        <v>1359</v>
      </c>
      <c r="B925" s="29">
        <v>0</v>
      </c>
    </row>
    <row r="926" ht="17.1" customHeight="1" spans="1:2">
      <c r="A926" s="28" t="s">
        <v>1360</v>
      </c>
      <c r="B926" s="29">
        <v>168</v>
      </c>
    </row>
    <row r="927" ht="17.1" customHeight="1" spans="1:2">
      <c r="A927" s="28" t="s">
        <v>1361</v>
      </c>
      <c r="B927" s="29">
        <v>266</v>
      </c>
    </row>
    <row r="928" ht="17.1" customHeight="1" spans="1:2">
      <c r="A928" s="133" t="s">
        <v>1362</v>
      </c>
      <c r="B928" s="29">
        <f>SUM(B929:B938)</f>
        <v>30874</v>
      </c>
    </row>
    <row r="929" ht="17.1" customHeight="1" spans="1:2">
      <c r="A929" s="28" t="s">
        <v>663</v>
      </c>
      <c r="B929" s="29">
        <v>259</v>
      </c>
    </row>
    <row r="930" ht="17.1" customHeight="1" spans="1:2">
      <c r="A930" s="28" t="s">
        <v>664</v>
      </c>
      <c r="B930" s="29">
        <v>0</v>
      </c>
    </row>
    <row r="931" ht="17.1" customHeight="1" spans="1:2">
      <c r="A931" s="28" t="s">
        <v>665</v>
      </c>
      <c r="B931" s="29">
        <v>0</v>
      </c>
    </row>
    <row r="932" ht="17.1" customHeight="1" spans="1:2">
      <c r="A932" s="28" t="s">
        <v>1363</v>
      </c>
      <c r="B932" s="29">
        <v>12909</v>
      </c>
    </row>
    <row r="933" ht="17.1" customHeight="1" spans="1:2">
      <c r="A933" s="28" t="s">
        <v>1364</v>
      </c>
      <c r="B933" s="29">
        <v>15308</v>
      </c>
    </row>
    <row r="934" ht="17.1" customHeight="1" spans="1:2">
      <c r="A934" s="28" t="s">
        <v>1365</v>
      </c>
      <c r="B934" s="29">
        <v>2089</v>
      </c>
    </row>
    <row r="935" ht="17.1" customHeight="1" spans="1:2">
      <c r="A935" s="28" t="s">
        <v>1366</v>
      </c>
      <c r="B935" s="29">
        <v>0</v>
      </c>
    </row>
    <row r="936" ht="17.1" customHeight="1" spans="1:2">
      <c r="A936" s="28" t="s">
        <v>1367</v>
      </c>
      <c r="B936" s="29">
        <v>0</v>
      </c>
    </row>
    <row r="937" ht="17.1" customHeight="1" spans="1:2">
      <c r="A937" s="28" t="s">
        <v>1368</v>
      </c>
      <c r="B937" s="29">
        <v>0</v>
      </c>
    </row>
    <row r="938" ht="17.1" customHeight="1" spans="1:2">
      <c r="A938" s="28" t="s">
        <v>1369</v>
      </c>
      <c r="B938" s="29">
        <v>309</v>
      </c>
    </row>
    <row r="939" ht="17.1" customHeight="1" spans="1:2">
      <c r="A939" s="133" t="s">
        <v>1370</v>
      </c>
      <c r="B939" s="29">
        <f>SUM(B940:B945)</f>
        <v>8316</v>
      </c>
    </row>
    <row r="940" ht="17.1" customHeight="1" spans="1:2">
      <c r="A940" s="28" t="s">
        <v>1371</v>
      </c>
      <c r="B940" s="29">
        <v>952</v>
      </c>
    </row>
    <row r="941" ht="17.1" customHeight="1" spans="1:2">
      <c r="A941" s="28" t="s">
        <v>1372</v>
      </c>
      <c r="B941" s="29">
        <v>0</v>
      </c>
    </row>
    <row r="942" ht="17.1" customHeight="1" spans="1:2">
      <c r="A942" s="28" t="s">
        <v>1373</v>
      </c>
      <c r="B942" s="29">
        <v>7274</v>
      </c>
    </row>
    <row r="943" ht="17.1" customHeight="1" spans="1:2">
      <c r="A943" s="28" t="s">
        <v>1374</v>
      </c>
      <c r="B943" s="29">
        <v>90</v>
      </c>
    </row>
    <row r="944" ht="17.1" customHeight="1" spans="1:2">
      <c r="A944" s="28" t="s">
        <v>1375</v>
      </c>
      <c r="B944" s="29">
        <v>0</v>
      </c>
    </row>
    <row r="945" ht="17.1" customHeight="1" spans="1:2">
      <c r="A945" s="28" t="s">
        <v>1376</v>
      </c>
      <c r="B945" s="29">
        <v>0</v>
      </c>
    </row>
    <row r="946" ht="17.1" customHeight="1" spans="1:2">
      <c r="A946" s="133" t="s">
        <v>1377</v>
      </c>
      <c r="B946" s="29">
        <f>SUM(B947:B952)</f>
        <v>1970</v>
      </c>
    </row>
    <row r="947" ht="17.1" customHeight="1" spans="1:2">
      <c r="A947" s="28" t="s">
        <v>1378</v>
      </c>
      <c r="B947" s="29">
        <v>0</v>
      </c>
    </row>
    <row r="948" ht="17.1" customHeight="1" spans="1:2">
      <c r="A948" s="28" t="s">
        <v>1379</v>
      </c>
      <c r="B948" s="29">
        <v>0</v>
      </c>
    </row>
    <row r="949" ht="17.1" customHeight="1" spans="1:2">
      <c r="A949" s="28" t="s">
        <v>1380</v>
      </c>
      <c r="B949" s="29">
        <v>1429</v>
      </c>
    </row>
    <row r="950" ht="17.1" customHeight="1" spans="1:2">
      <c r="A950" s="28" t="s">
        <v>1381</v>
      </c>
      <c r="B950" s="29">
        <v>541</v>
      </c>
    </row>
    <row r="951" ht="17.1" customHeight="1" spans="1:2">
      <c r="A951" s="28" t="s">
        <v>1382</v>
      </c>
      <c r="B951" s="29">
        <v>0</v>
      </c>
    </row>
    <row r="952" ht="17.1" customHeight="1" spans="1:2">
      <c r="A952" s="28" t="s">
        <v>1383</v>
      </c>
      <c r="B952" s="29">
        <v>0</v>
      </c>
    </row>
    <row r="953" ht="17.1" customHeight="1" spans="1:2">
      <c r="A953" s="133" t="s">
        <v>1384</v>
      </c>
      <c r="B953" s="29">
        <f>SUM(B954:B955)</f>
        <v>0</v>
      </c>
    </row>
    <row r="954" ht="17.1" customHeight="1" spans="1:2">
      <c r="A954" s="28" t="s">
        <v>1385</v>
      </c>
      <c r="B954" s="29">
        <v>0</v>
      </c>
    </row>
    <row r="955" ht="17.1" customHeight="1" spans="1:2">
      <c r="A955" s="28" t="s">
        <v>1386</v>
      </c>
      <c r="B955" s="29">
        <v>0</v>
      </c>
    </row>
    <row r="956" ht="17.1" customHeight="1" spans="1:2">
      <c r="A956" s="133" t="s">
        <v>1387</v>
      </c>
      <c r="B956" s="29">
        <f>B957+B958</f>
        <v>955</v>
      </c>
    </row>
    <row r="957" ht="17.1" customHeight="1" spans="1:2">
      <c r="A957" s="28" t="s">
        <v>1388</v>
      </c>
      <c r="B957" s="29">
        <v>0</v>
      </c>
    </row>
    <row r="958" ht="17.1" customHeight="1" spans="1:2">
      <c r="A958" s="28" t="s">
        <v>1389</v>
      </c>
      <c r="B958" s="29">
        <v>955</v>
      </c>
    </row>
    <row r="959" ht="17.1" customHeight="1" spans="1:2">
      <c r="A959" s="133" t="s">
        <v>1390</v>
      </c>
      <c r="B959" s="29">
        <f>SUM(B960,B983,B993,B1003,B1008,B1015,B1020)</f>
        <v>7184</v>
      </c>
    </row>
    <row r="960" ht="17.1" customHeight="1" spans="1:2">
      <c r="A960" s="133" t="s">
        <v>1391</v>
      </c>
      <c r="B960" s="29">
        <f>SUM(B961:B982)</f>
        <v>6309</v>
      </c>
    </row>
    <row r="961" ht="17.1" customHeight="1" spans="1:2">
      <c r="A961" s="28" t="s">
        <v>663</v>
      </c>
      <c r="B961" s="29">
        <v>1016</v>
      </c>
    </row>
    <row r="962" ht="17.1" customHeight="1" spans="1:2">
      <c r="A962" s="28" t="s">
        <v>664</v>
      </c>
      <c r="B962" s="29">
        <v>4013</v>
      </c>
    </row>
    <row r="963" ht="17.1" customHeight="1" spans="1:2">
      <c r="A963" s="28" t="s">
        <v>665</v>
      </c>
      <c r="B963" s="29">
        <v>0</v>
      </c>
    </row>
    <row r="964" ht="17.1" customHeight="1" spans="1:2">
      <c r="A964" s="28" t="s">
        <v>1392</v>
      </c>
      <c r="B964" s="29">
        <v>21</v>
      </c>
    </row>
    <row r="965" ht="17.1" customHeight="1" spans="1:2">
      <c r="A965" s="28" t="s">
        <v>1393</v>
      </c>
      <c r="B965" s="29">
        <v>1229</v>
      </c>
    </row>
    <row r="966" ht="17.1" customHeight="1" spans="1:2">
      <c r="A966" s="28" t="s">
        <v>1394</v>
      </c>
      <c r="B966" s="29">
        <v>0</v>
      </c>
    </row>
    <row r="967" ht="17.1" customHeight="1" spans="1:2">
      <c r="A967" s="28" t="s">
        <v>1395</v>
      </c>
      <c r="B967" s="29">
        <v>0</v>
      </c>
    </row>
    <row r="968" ht="17.1" customHeight="1" spans="1:2">
      <c r="A968" s="28" t="s">
        <v>1396</v>
      </c>
      <c r="B968" s="29">
        <v>0</v>
      </c>
    </row>
    <row r="969" ht="17.1" customHeight="1" spans="1:2">
      <c r="A969" s="28" t="s">
        <v>1397</v>
      </c>
      <c r="B969" s="29">
        <v>0</v>
      </c>
    </row>
    <row r="970" ht="17.1" customHeight="1" spans="1:2">
      <c r="A970" s="28" t="s">
        <v>1398</v>
      </c>
      <c r="B970" s="29">
        <v>0</v>
      </c>
    </row>
    <row r="971" ht="17.1" customHeight="1" spans="1:2">
      <c r="A971" s="28" t="s">
        <v>1399</v>
      </c>
      <c r="B971" s="29">
        <v>0</v>
      </c>
    </row>
    <row r="972" ht="17.1" customHeight="1" spans="1:2">
      <c r="A972" s="28" t="s">
        <v>1400</v>
      </c>
      <c r="B972" s="29">
        <v>0</v>
      </c>
    </row>
    <row r="973" ht="17.1" customHeight="1" spans="1:2">
      <c r="A973" s="28" t="s">
        <v>1401</v>
      </c>
      <c r="B973" s="29">
        <v>0</v>
      </c>
    </row>
    <row r="974" ht="17.1" customHeight="1" spans="1:2">
      <c r="A974" s="28" t="s">
        <v>1402</v>
      </c>
      <c r="B974" s="29">
        <v>0</v>
      </c>
    </row>
    <row r="975" ht="17.1" customHeight="1" spans="1:2">
      <c r="A975" s="28" t="s">
        <v>1403</v>
      </c>
      <c r="B975" s="29">
        <v>0</v>
      </c>
    </row>
    <row r="976" ht="17.1" customHeight="1" spans="1:2">
      <c r="A976" s="28" t="s">
        <v>1404</v>
      </c>
      <c r="B976" s="29">
        <v>0</v>
      </c>
    </row>
    <row r="977" ht="17.1" customHeight="1" spans="1:2">
      <c r="A977" s="28" t="s">
        <v>1405</v>
      </c>
      <c r="B977" s="29">
        <v>0</v>
      </c>
    </row>
    <row r="978" ht="17.1" customHeight="1" spans="1:2">
      <c r="A978" s="28" t="s">
        <v>1406</v>
      </c>
      <c r="B978" s="29">
        <v>0</v>
      </c>
    </row>
    <row r="979" ht="17.1" customHeight="1" spans="1:2">
      <c r="A979" s="28" t="s">
        <v>1407</v>
      </c>
      <c r="B979" s="29">
        <v>0</v>
      </c>
    </row>
    <row r="980" ht="17.1" customHeight="1" spans="1:2">
      <c r="A980" s="28" t="s">
        <v>1408</v>
      </c>
      <c r="B980" s="29">
        <v>0</v>
      </c>
    </row>
    <row r="981" ht="17.1" customHeight="1" spans="1:2">
      <c r="A981" s="28" t="s">
        <v>1409</v>
      </c>
      <c r="B981" s="29">
        <v>0</v>
      </c>
    </row>
    <row r="982" ht="17.1" customHeight="1" spans="1:2">
      <c r="A982" s="28" t="s">
        <v>1410</v>
      </c>
      <c r="B982" s="29">
        <v>30</v>
      </c>
    </row>
    <row r="983" ht="17.1" customHeight="1" spans="1:2">
      <c r="A983" s="133" t="s">
        <v>1411</v>
      </c>
      <c r="B983" s="29">
        <f>SUM(B984:B992)</f>
        <v>0</v>
      </c>
    </row>
    <row r="984" ht="17.1" customHeight="1" spans="1:2">
      <c r="A984" s="28" t="s">
        <v>663</v>
      </c>
      <c r="B984" s="29">
        <v>0</v>
      </c>
    </row>
    <row r="985" ht="17.1" customHeight="1" spans="1:2">
      <c r="A985" s="28" t="s">
        <v>664</v>
      </c>
      <c r="B985" s="29">
        <v>0</v>
      </c>
    </row>
    <row r="986" ht="17.1" customHeight="1" spans="1:2">
      <c r="A986" s="28" t="s">
        <v>665</v>
      </c>
      <c r="B986" s="29">
        <v>0</v>
      </c>
    </row>
    <row r="987" ht="17.1" customHeight="1" spans="1:2">
      <c r="A987" s="28" t="s">
        <v>1412</v>
      </c>
      <c r="B987" s="29">
        <v>0</v>
      </c>
    </row>
    <row r="988" ht="17.1" customHeight="1" spans="1:2">
      <c r="A988" s="28" t="s">
        <v>1413</v>
      </c>
      <c r="B988" s="29">
        <v>0</v>
      </c>
    </row>
    <row r="989" ht="17.1" customHeight="1" spans="1:2">
      <c r="A989" s="28" t="s">
        <v>1414</v>
      </c>
      <c r="B989" s="29">
        <v>0</v>
      </c>
    </row>
    <row r="990" ht="17.1" customHeight="1" spans="1:2">
      <c r="A990" s="28" t="s">
        <v>1415</v>
      </c>
      <c r="B990" s="29">
        <v>0</v>
      </c>
    </row>
    <row r="991" ht="17.1" customHeight="1" spans="1:2">
      <c r="A991" s="28" t="s">
        <v>1416</v>
      </c>
      <c r="B991" s="29">
        <v>0</v>
      </c>
    </row>
    <row r="992" ht="17.1" customHeight="1" spans="1:2">
      <c r="A992" s="28" t="s">
        <v>1417</v>
      </c>
      <c r="B992" s="29">
        <v>0</v>
      </c>
    </row>
    <row r="993" ht="17.1" customHeight="1" spans="1:2">
      <c r="A993" s="133" t="s">
        <v>1418</v>
      </c>
      <c r="B993" s="29">
        <f>SUM(B994:B1002)</f>
        <v>0</v>
      </c>
    </row>
    <row r="994" ht="17.1" customHeight="1" spans="1:2">
      <c r="A994" s="28" t="s">
        <v>663</v>
      </c>
      <c r="B994" s="29">
        <v>0</v>
      </c>
    </row>
    <row r="995" ht="17.1" customHeight="1" spans="1:2">
      <c r="A995" s="28" t="s">
        <v>664</v>
      </c>
      <c r="B995" s="29">
        <v>0</v>
      </c>
    </row>
    <row r="996" ht="17.1" customHeight="1" spans="1:2">
      <c r="A996" s="28" t="s">
        <v>665</v>
      </c>
      <c r="B996" s="29">
        <v>0</v>
      </c>
    </row>
    <row r="997" ht="17.1" customHeight="1" spans="1:2">
      <c r="A997" s="28" t="s">
        <v>1419</v>
      </c>
      <c r="B997" s="29">
        <v>0</v>
      </c>
    </row>
    <row r="998" ht="17.1" customHeight="1" spans="1:2">
      <c r="A998" s="28" t="s">
        <v>1420</v>
      </c>
      <c r="B998" s="29">
        <v>0</v>
      </c>
    </row>
    <row r="999" ht="17.1" customHeight="1" spans="1:2">
      <c r="A999" s="28" t="s">
        <v>1421</v>
      </c>
      <c r="B999" s="29">
        <v>0</v>
      </c>
    </row>
    <row r="1000" ht="17.1" customHeight="1" spans="1:2">
      <c r="A1000" s="28" t="s">
        <v>1422</v>
      </c>
      <c r="B1000" s="29">
        <v>0</v>
      </c>
    </row>
    <row r="1001" ht="17.1" customHeight="1" spans="1:2">
      <c r="A1001" s="28" t="s">
        <v>1423</v>
      </c>
      <c r="B1001" s="29">
        <v>0</v>
      </c>
    </row>
    <row r="1002" ht="17.1" customHeight="1" spans="1:2">
      <c r="A1002" s="28" t="s">
        <v>1424</v>
      </c>
      <c r="B1002" s="29">
        <v>0</v>
      </c>
    </row>
    <row r="1003" ht="17.1" customHeight="1" spans="1:2">
      <c r="A1003" s="133" t="s">
        <v>1425</v>
      </c>
      <c r="B1003" s="29">
        <f>SUM(B1004:B1007)</f>
        <v>555</v>
      </c>
    </row>
    <row r="1004" ht="17.1" customHeight="1" spans="1:2">
      <c r="A1004" s="28" t="s">
        <v>1426</v>
      </c>
      <c r="B1004" s="29">
        <v>0</v>
      </c>
    </row>
    <row r="1005" ht="17.1" customHeight="1" spans="1:2">
      <c r="A1005" s="28" t="s">
        <v>1427</v>
      </c>
      <c r="B1005" s="29">
        <v>483</v>
      </c>
    </row>
    <row r="1006" ht="17.1" customHeight="1" spans="1:2">
      <c r="A1006" s="28" t="s">
        <v>1428</v>
      </c>
      <c r="B1006" s="29">
        <v>72</v>
      </c>
    </row>
    <row r="1007" ht="17.1" customHeight="1" spans="1:2">
      <c r="A1007" s="28" t="s">
        <v>1429</v>
      </c>
      <c r="B1007" s="29">
        <v>0</v>
      </c>
    </row>
    <row r="1008" ht="17.1" customHeight="1" spans="1:2">
      <c r="A1008" s="133" t="s">
        <v>1430</v>
      </c>
      <c r="B1008" s="29">
        <f>SUM(B1009:B1014)</f>
        <v>0</v>
      </c>
    </row>
    <row r="1009" ht="17.1" customHeight="1" spans="1:2">
      <c r="A1009" s="28" t="s">
        <v>663</v>
      </c>
      <c r="B1009" s="29">
        <v>0</v>
      </c>
    </row>
    <row r="1010" ht="17.1" customHeight="1" spans="1:2">
      <c r="A1010" s="28" t="s">
        <v>664</v>
      </c>
      <c r="B1010" s="29">
        <v>0</v>
      </c>
    </row>
    <row r="1011" ht="17.1" customHeight="1" spans="1:2">
      <c r="A1011" s="28" t="s">
        <v>665</v>
      </c>
      <c r="B1011" s="29">
        <v>0</v>
      </c>
    </row>
    <row r="1012" ht="17.1" customHeight="1" spans="1:2">
      <c r="A1012" s="28" t="s">
        <v>1416</v>
      </c>
      <c r="B1012" s="29">
        <v>0</v>
      </c>
    </row>
    <row r="1013" ht="17.1" customHeight="1" spans="1:2">
      <c r="A1013" s="28" t="s">
        <v>1431</v>
      </c>
      <c r="B1013" s="29">
        <v>0</v>
      </c>
    </row>
    <row r="1014" ht="17.1" customHeight="1" spans="1:2">
      <c r="A1014" s="28" t="s">
        <v>1432</v>
      </c>
      <c r="B1014" s="29">
        <v>0</v>
      </c>
    </row>
    <row r="1015" ht="17.1" customHeight="1" spans="1:2">
      <c r="A1015" s="133" t="s">
        <v>1433</v>
      </c>
      <c r="B1015" s="29">
        <f>SUM(B1016:B1019)</f>
        <v>320</v>
      </c>
    </row>
    <row r="1016" ht="17.1" customHeight="1" spans="1:2">
      <c r="A1016" s="28" t="s">
        <v>1434</v>
      </c>
      <c r="B1016" s="29">
        <v>320</v>
      </c>
    </row>
    <row r="1017" ht="17.1" customHeight="1" spans="1:2">
      <c r="A1017" s="28" t="s">
        <v>1435</v>
      </c>
      <c r="B1017" s="29">
        <v>0</v>
      </c>
    </row>
    <row r="1018" ht="17.1" customHeight="1" spans="1:2">
      <c r="A1018" s="28" t="s">
        <v>1436</v>
      </c>
      <c r="B1018" s="29">
        <v>0</v>
      </c>
    </row>
    <row r="1019" ht="17.1" customHeight="1" spans="1:2">
      <c r="A1019" s="28" t="s">
        <v>1437</v>
      </c>
      <c r="B1019" s="29">
        <v>0</v>
      </c>
    </row>
    <row r="1020" ht="17.1" customHeight="1" spans="1:2">
      <c r="A1020" s="133" t="s">
        <v>1438</v>
      </c>
      <c r="B1020" s="29">
        <f>SUM(B1021:B1022)</f>
        <v>0</v>
      </c>
    </row>
    <row r="1021" ht="17.1" customHeight="1" spans="1:2">
      <c r="A1021" s="28" t="s">
        <v>1439</v>
      </c>
      <c r="B1021" s="29">
        <v>0</v>
      </c>
    </row>
    <row r="1022" ht="17.1" customHeight="1" spans="1:2">
      <c r="A1022" s="28" t="s">
        <v>1440</v>
      </c>
      <c r="B1022" s="29">
        <v>0</v>
      </c>
    </row>
    <row r="1023" ht="17.1" customHeight="1" spans="1:2">
      <c r="A1023" s="133" t="s">
        <v>1441</v>
      </c>
      <c r="B1023" s="29">
        <f>SUM(B1024,B1034,B1050,B1055,B1066,B1073,B1081)</f>
        <v>936</v>
      </c>
    </row>
    <row r="1024" ht="17.1" customHeight="1" spans="1:2">
      <c r="A1024" s="133" t="s">
        <v>1442</v>
      </c>
      <c r="B1024" s="29">
        <f>SUM(B1025:B1033)</f>
        <v>0</v>
      </c>
    </row>
    <row r="1025" ht="17.1" customHeight="1" spans="1:2">
      <c r="A1025" s="28" t="s">
        <v>663</v>
      </c>
      <c r="B1025" s="29">
        <v>0</v>
      </c>
    </row>
    <row r="1026" ht="17.1" customHeight="1" spans="1:2">
      <c r="A1026" s="28" t="s">
        <v>664</v>
      </c>
      <c r="B1026" s="29">
        <v>0</v>
      </c>
    </row>
    <row r="1027" ht="17.1" customHeight="1" spans="1:2">
      <c r="A1027" s="28" t="s">
        <v>665</v>
      </c>
      <c r="B1027" s="29">
        <v>0</v>
      </c>
    </row>
    <row r="1028" ht="17.1" customHeight="1" spans="1:2">
      <c r="A1028" s="28" t="s">
        <v>1443</v>
      </c>
      <c r="B1028" s="29">
        <v>0</v>
      </c>
    </row>
    <row r="1029" ht="17.1" customHeight="1" spans="1:2">
      <c r="A1029" s="28" t="s">
        <v>1444</v>
      </c>
      <c r="B1029" s="29">
        <v>0</v>
      </c>
    </row>
    <row r="1030" ht="17.1" customHeight="1" spans="1:2">
      <c r="A1030" s="28" t="s">
        <v>1445</v>
      </c>
      <c r="B1030" s="29">
        <v>0</v>
      </c>
    </row>
    <row r="1031" ht="17.1" customHeight="1" spans="1:2">
      <c r="A1031" s="28" t="s">
        <v>1446</v>
      </c>
      <c r="B1031" s="29">
        <v>0</v>
      </c>
    </row>
    <row r="1032" ht="17.1" customHeight="1" spans="1:2">
      <c r="A1032" s="28" t="s">
        <v>1447</v>
      </c>
      <c r="B1032" s="29">
        <v>0</v>
      </c>
    </row>
    <row r="1033" ht="17.1" customHeight="1" spans="1:2">
      <c r="A1033" s="28" t="s">
        <v>1448</v>
      </c>
      <c r="B1033" s="29">
        <v>0</v>
      </c>
    </row>
    <row r="1034" ht="17.1" customHeight="1" spans="1:2">
      <c r="A1034" s="133" t="s">
        <v>1449</v>
      </c>
      <c r="B1034" s="29">
        <f>SUM(B1035:B1049)</f>
        <v>0</v>
      </c>
    </row>
    <row r="1035" ht="17.1" customHeight="1" spans="1:2">
      <c r="A1035" s="28" t="s">
        <v>663</v>
      </c>
      <c r="B1035" s="29">
        <v>0</v>
      </c>
    </row>
    <row r="1036" ht="17.1" customHeight="1" spans="1:2">
      <c r="A1036" s="28" t="s">
        <v>664</v>
      </c>
      <c r="B1036" s="29">
        <v>0</v>
      </c>
    </row>
    <row r="1037" ht="17.1" customHeight="1" spans="1:2">
      <c r="A1037" s="28" t="s">
        <v>665</v>
      </c>
      <c r="B1037" s="29">
        <v>0</v>
      </c>
    </row>
    <row r="1038" ht="17.1" customHeight="1" spans="1:2">
      <c r="A1038" s="28" t="s">
        <v>1450</v>
      </c>
      <c r="B1038" s="29">
        <v>0</v>
      </c>
    </row>
    <row r="1039" ht="17.1" customHeight="1" spans="1:2">
      <c r="A1039" s="28" t="s">
        <v>1451</v>
      </c>
      <c r="B1039" s="29">
        <v>0</v>
      </c>
    </row>
    <row r="1040" ht="17.1" customHeight="1" spans="1:2">
      <c r="A1040" s="28" t="s">
        <v>1452</v>
      </c>
      <c r="B1040" s="29">
        <v>0</v>
      </c>
    </row>
    <row r="1041" ht="17.1" customHeight="1" spans="1:2">
      <c r="A1041" s="28" t="s">
        <v>1453</v>
      </c>
      <c r="B1041" s="29">
        <v>0</v>
      </c>
    </row>
    <row r="1042" ht="17.1" customHeight="1" spans="1:2">
      <c r="A1042" s="28" t="s">
        <v>1454</v>
      </c>
      <c r="B1042" s="29">
        <v>0</v>
      </c>
    </row>
    <row r="1043" ht="17.1" customHeight="1" spans="1:2">
      <c r="A1043" s="28" t="s">
        <v>1455</v>
      </c>
      <c r="B1043" s="29">
        <v>0</v>
      </c>
    </row>
    <row r="1044" ht="17.1" customHeight="1" spans="1:2">
      <c r="A1044" s="28" t="s">
        <v>1456</v>
      </c>
      <c r="B1044" s="29">
        <v>0</v>
      </c>
    </row>
    <row r="1045" ht="17.1" customHeight="1" spans="1:2">
      <c r="A1045" s="28" t="s">
        <v>1457</v>
      </c>
      <c r="B1045" s="29">
        <v>0</v>
      </c>
    </row>
    <row r="1046" ht="17.1" customHeight="1" spans="1:2">
      <c r="A1046" s="28" t="s">
        <v>1458</v>
      </c>
      <c r="B1046" s="29">
        <v>0</v>
      </c>
    </row>
    <row r="1047" ht="17.1" customHeight="1" spans="1:2">
      <c r="A1047" s="28" t="s">
        <v>1459</v>
      </c>
      <c r="B1047" s="29">
        <v>0</v>
      </c>
    </row>
    <row r="1048" ht="17.1" customHeight="1" spans="1:2">
      <c r="A1048" s="28" t="s">
        <v>1460</v>
      </c>
      <c r="B1048" s="29">
        <v>0</v>
      </c>
    </row>
    <row r="1049" ht="17.1" customHeight="1" spans="1:2">
      <c r="A1049" s="28" t="s">
        <v>1461</v>
      </c>
      <c r="B1049" s="29">
        <v>0</v>
      </c>
    </row>
    <row r="1050" ht="17.1" customHeight="1" spans="1:2">
      <c r="A1050" s="133" t="s">
        <v>1462</v>
      </c>
      <c r="B1050" s="29">
        <f>SUM(B1051:B1054)</f>
        <v>0</v>
      </c>
    </row>
    <row r="1051" ht="17.1" customHeight="1" spans="1:2">
      <c r="A1051" s="28" t="s">
        <v>663</v>
      </c>
      <c r="B1051" s="29">
        <v>0</v>
      </c>
    </row>
    <row r="1052" ht="17.1" customHeight="1" spans="1:2">
      <c r="A1052" s="28" t="s">
        <v>664</v>
      </c>
      <c r="B1052" s="29">
        <v>0</v>
      </c>
    </row>
    <row r="1053" ht="17.1" customHeight="1" spans="1:2">
      <c r="A1053" s="28" t="s">
        <v>665</v>
      </c>
      <c r="B1053" s="29">
        <v>0</v>
      </c>
    </row>
    <row r="1054" ht="17.1" customHeight="1" spans="1:2">
      <c r="A1054" s="28" t="s">
        <v>1463</v>
      </c>
      <c r="B1054" s="29">
        <v>0</v>
      </c>
    </row>
    <row r="1055" ht="17.1" customHeight="1" spans="1:2">
      <c r="A1055" s="133" t="s">
        <v>1464</v>
      </c>
      <c r="B1055" s="29">
        <f>SUM(B1056:B1065)</f>
        <v>68</v>
      </c>
    </row>
    <row r="1056" ht="17.1" customHeight="1" spans="1:2">
      <c r="A1056" s="28" t="s">
        <v>663</v>
      </c>
      <c r="B1056" s="29">
        <v>68</v>
      </c>
    </row>
    <row r="1057" ht="17.1" customHeight="1" spans="1:2">
      <c r="A1057" s="28" t="s">
        <v>664</v>
      </c>
      <c r="B1057" s="29">
        <v>0</v>
      </c>
    </row>
    <row r="1058" ht="17.1" customHeight="1" spans="1:2">
      <c r="A1058" s="28" t="s">
        <v>665</v>
      </c>
      <c r="B1058" s="29">
        <v>0</v>
      </c>
    </row>
    <row r="1059" ht="17.1" customHeight="1" spans="1:2">
      <c r="A1059" s="28" t="s">
        <v>1465</v>
      </c>
      <c r="B1059" s="29">
        <v>0</v>
      </c>
    </row>
    <row r="1060" ht="17.1" customHeight="1" spans="1:2">
      <c r="A1060" s="28" t="s">
        <v>1466</v>
      </c>
      <c r="B1060" s="29">
        <v>0</v>
      </c>
    </row>
    <row r="1061" ht="17.1" customHeight="1" spans="1:2">
      <c r="A1061" s="28" t="s">
        <v>1467</v>
      </c>
      <c r="B1061" s="29">
        <v>0</v>
      </c>
    </row>
    <row r="1062" ht="17.1" customHeight="1" spans="1:2">
      <c r="A1062" s="28" t="s">
        <v>1468</v>
      </c>
      <c r="B1062" s="29">
        <v>0</v>
      </c>
    </row>
    <row r="1063" ht="17.1" customHeight="1" spans="1:2">
      <c r="A1063" s="28" t="s">
        <v>1469</v>
      </c>
      <c r="B1063" s="29">
        <v>0</v>
      </c>
    </row>
    <row r="1064" ht="17.1" customHeight="1" spans="1:2">
      <c r="A1064" s="28" t="s">
        <v>672</v>
      </c>
      <c r="B1064" s="29">
        <v>0</v>
      </c>
    </row>
    <row r="1065" ht="17.1" customHeight="1" spans="1:2">
      <c r="A1065" s="28" t="s">
        <v>1470</v>
      </c>
      <c r="B1065" s="29">
        <v>0</v>
      </c>
    </row>
    <row r="1066" ht="17.1" customHeight="1" spans="1:2">
      <c r="A1066" s="133" t="s">
        <v>1471</v>
      </c>
      <c r="B1066" s="29">
        <f>SUM(B1067:B1072)</f>
        <v>112</v>
      </c>
    </row>
    <row r="1067" ht="17.1" customHeight="1" spans="1:2">
      <c r="A1067" s="28" t="s">
        <v>663</v>
      </c>
      <c r="B1067" s="29">
        <v>112</v>
      </c>
    </row>
    <row r="1068" ht="17.1" customHeight="1" spans="1:2">
      <c r="A1068" s="28" t="s">
        <v>664</v>
      </c>
      <c r="B1068" s="29">
        <v>0</v>
      </c>
    </row>
    <row r="1069" ht="17.1" customHeight="1" spans="1:2">
      <c r="A1069" s="28" t="s">
        <v>665</v>
      </c>
      <c r="B1069" s="29">
        <v>0</v>
      </c>
    </row>
    <row r="1070" ht="17.1" customHeight="1" spans="1:2">
      <c r="A1070" s="28" t="s">
        <v>1472</v>
      </c>
      <c r="B1070" s="29">
        <v>0</v>
      </c>
    </row>
    <row r="1071" ht="17.1" customHeight="1" spans="1:2">
      <c r="A1071" s="28" t="s">
        <v>1473</v>
      </c>
      <c r="B1071" s="29">
        <v>0</v>
      </c>
    </row>
    <row r="1072" ht="17.1" customHeight="1" spans="1:2">
      <c r="A1072" s="28" t="s">
        <v>1474</v>
      </c>
      <c r="B1072" s="29">
        <v>0</v>
      </c>
    </row>
    <row r="1073" ht="17.1" customHeight="1" spans="1:2">
      <c r="A1073" s="133" t="s">
        <v>1475</v>
      </c>
      <c r="B1073" s="29">
        <f>SUM(B1074:B1080)</f>
        <v>756</v>
      </c>
    </row>
    <row r="1074" ht="17.1" customHeight="1" spans="1:2">
      <c r="A1074" s="28" t="s">
        <v>663</v>
      </c>
      <c r="B1074" s="29">
        <v>151</v>
      </c>
    </row>
    <row r="1075" ht="17.1" customHeight="1" spans="1:2">
      <c r="A1075" s="28" t="s">
        <v>664</v>
      </c>
      <c r="B1075" s="29">
        <v>0</v>
      </c>
    </row>
    <row r="1076" ht="17.1" customHeight="1" spans="1:2">
      <c r="A1076" s="28" t="s">
        <v>665</v>
      </c>
      <c r="B1076" s="29">
        <v>0</v>
      </c>
    </row>
    <row r="1077" ht="17.1" customHeight="1" spans="1:2">
      <c r="A1077" s="28" t="s">
        <v>1476</v>
      </c>
      <c r="B1077" s="29">
        <v>0</v>
      </c>
    </row>
    <row r="1078" ht="17.1" customHeight="1" spans="1:2">
      <c r="A1078" s="28" t="s">
        <v>1477</v>
      </c>
      <c r="B1078" s="29">
        <v>205</v>
      </c>
    </row>
    <row r="1079" ht="17.1" customHeight="1" spans="1:2">
      <c r="A1079" s="28" t="s">
        <v>1478</v>
      </c>
      <c r="B1079" s="29">
        <v>0</v>
      </c>
    </row>
    <row r="1080" ht="17.1" customHeight="1" spans="1:2">
      <c r="A1080" s="28" t="s">
        <v>1479</v>
      </c>
      <c r="B1080" s="29">
        <v>400</v>
      </c>
    </row>
    <row r="1081" ht="17.1" customHeight="1" spans="1:2">
      <c r="A1081" s="133" t="s">
        <v>1480</v>
      </c>
      <c r="B1081" s="29">
        <f>SUM(B1082:B1086)</f>
        <v>0</v>
      </c>
    </row>
    <row r="1082" ht="17.1" customHeight="1" spans="1:2">
      <c r="A1082" s="28" t="s">
        <v>1481</v>
      </c>
      <c r="B1082" s="29">
        <v>0</v>
      </c>
    </row>
    <row r="1083" ht="17.1" customHeight="1" spans="1:2">
      <c r="A1083" s="28" t="s">
        <v>1482</v>
      </c>
      <c r="B1083" s="29">
        <v>0</v>
      </c>
    </row>
    <row r="1084" ht="17.1" customHeight="1" spans="1:2">
      <c r="A1084" s="28" t="s">
        <v>1483</v>
      </c>
      <c r="B1084" s="29">
        <v>0</v>
      </c>
    </row>
    <row r="1085" ht="17.1" customHeight="1" spans="1:2">
      <c r="A1085" s="28" t="s">
        <v>1484</v>
      </c>
      <c r="B1085" s="29">
        <v>0</v>
      </c>
    </row>
    <row r="1086" ht="17.1" customHeight="1" spans="1:2">
      <c r="A1086" s="28" t="s">
        <v>1485</v>
      </c>
      <c r="B1086" s="29">
        <v>0</v>
      </c>
    </row>
    <row r="1087" ht="17.1" customHeight="1" spans="1:2">
      <c r="A1087" s="133" t="s">
        <v>1486</v>
      </c>
      <c r="B1087" s="29">
        <f>SUM(B1088,B1098,B1104)</f>
        <v>211</v>
      </c>
    </row>
    <row r="1088" ht="17.1" customHeight="1" spans="1:2">
      <c r="A1088" s="133" t="s">
        <v>1487</v>
      </c>
      <c r="B1088" s="29">
        <f>SUM(B1089:B1097)</f>
        <v>185</v>
      </c>
    </row>
    <row r="1089" ht="17.1" customHeight="1" spans="1:2">
      <c r="A1089" s="28" t="s">
        <v>663</v>
      </c>
      <c r="B1089" s="29">
        <v>34</v>
      </c>
    </row>
    <row r="1090" ht="17.1" customHeight="1" spans="1:2">
      <c r="A1090" s="28" t="s">
        <v>664</v>
      </c>
      <c r="B1090" s="29">
        <v>151</v>
      </c>
    </row>
    <row r="1091" ht="17.1" customHeight="1" spans="1:2">
      <c r="A1091" s="28" t="s">
        <v>665</v>
      </c>
      <c r="B1091" s="29">
        <v>0</v>
      </c>
    </row>
    <row r="1092" ht="17.1" customHeight="1" spans="1:2">
      <c r="A1092" s="28" t="s">
        <v>1488</v>
      </c>
      <c r="B1092" s="29">
        <v>0</v>
      </c>
    </row>
    <row r="1093" ht="17.1" customHeight="1" spans="1:2">
      <c r="A1093" s="28" t="s">
        <v>1489</v>
      </c>
      <c r="B1093" s="29">
        <v>0</v>
      </c>
    </row>
    <row r="1094" ht="17.1" customHeight="1" spans="1:2">
      <c r="A1094" s="28" t="s">
        <v>1490</v>
      </c>
      <c r="B1094" s="29">
        <v>0</v>
      </c>
    </row>
    <row r="1095" ht="17.1" customHeight="1" spans="1:2">
      <c r="A1095" s="28" t="s">
        <v>1491</v>
      </c>
      <c r="B1095" s="29">
        <v>0</v>
      </c>
    </row>
    <row r="1096" ht="17.1" customHeight="1" spans="1:2">
      <c r="A1096" s="28" t="s">
        <v>672</v>
      </c>
      <c r="B1096" s="29">
        <v>0</v>
      </c>
    </row>
    <row r="1097" ht="17.1" customHeight="1" spans="1:2">
      <c r="A1097" s="28" t="s">
        <v>1492</v>
      </c>
      <c r="B1097" s="29">
        <v>0</v>
      </c>
    </row>
    <row r="1098" ht="17.1" customHeight="1" spans="1:2">
      <c r="A1098" s="133" t="s">
        <v>1493</v>
      </c>
      <c r="B1098" s="29">
        <f>SUM(B1099:B1103)</f>
        <v>0</v>
      </c>
    </row>
    <row r="1099" ht="17.1" customHeight="1" spans="1:2">
      <c r="A1099" s="28" t="s">
        <v>663</v>
      </c>
      <c r="B1099" s="29">
        <v>0</v>
      </c>
    </row>
    <row r="1100" ht="17.1" customHeight="1" spans="1:2">
      <c r="A1100" s="28" t="s">
        <v>664</v>
      </c>
      <c r="B1100" s="29">
        <v>0</v>
      </c>
    </row>
    <row r="1101" ht="17.1" customHeight="1" spans="1:2">
      <c r="A1101" s="28" t="s">
        <v>665</v>
      </c>
      <c r="B1101" s="29">
        <v>0</v>
      </c>
    </row>
    <row r="1102" ht="17.1" customHeight="1" spans="1:2">
      <c r="A1102" s="28" t="s">
        <v>1494</v>
      </c>
      <c r="B1102" s="29">
        <v>0</v>
      </c>
    </row>
    <row r="1103" ht="17.1" customHeight="1" spans="1:2">
      <c r="A1103" s="28" t="s">
        <v>1495</v>
      </c>
      <c r="B1103" s="29">
        <v>0</v>
      </c>
    </row>
    <row r="1104" ht="17.1" customHeight="1" spans="1:2">
      <c r="A1104" s="133" t="s">
        <v>1496</v>
      </c>
      <c r="B1104" s="29">
        <f>SUM(B1105:B1106)</f>
        <v>26</v>
      </c>
    </row>
    <row r="1105" ht="17.1" customHeight="1" spans="1:2">
      <c r="A1105" s="28" t="s">
        <v>1497</v>
      </c>
      <c r="B1105" s="29">
        <v>0</v>
      </c>
    </row>
    <row r="1106" ht="17.1" customHeight="1" spans="1:2">
      <c r="A1106" s="28" t="s">
        <v>1498</v>
      </c>
      <c r="B1106" s="29">
        <v>26</v>
      </c>
    </row>
    <row r="1107" ht="17.1" customHeight="1" spans="1:2">
      <c r="A1107" s="133" t="s">
        <v>1499</v>
      </c>
      <c r="B1107" s="29">
        <f>SUM(B1108,B1115,B1125,B1131,B1134)</f>
        <v>0</v>
      </c>
    </row>
    <row r="1108" ht="17.1" customHeight="1" spans="1:2">
      <c r="A1108" s="133" t="s">
        <v>1500</v>
      </c>
      <c r="B1108" s="29">
        <f>SUM(B1109:B1114)</f>
        <v>0</v>
      </c>
    </row>
    <row r="1109" ht="17.1" customHeight="1" spans="1:2">
      <c r="A1109" s="28" t="s">
        <v>663</v>
      </c>
      <c r="B1109" s="29">
        <v>0</v>
      </c>
    </row>
    <row r="1110" ht="17.1" customHeight="1" spans="1:2">
      <c r="A1110" s="28" t="s">
        <v>664</v>
      </c>
      <c r="B1110" s="29">
        <v>0</v>
      </c>
    </row>
    <row r="1111" ht="17.1" customHeight="1" spans="1:2">
      <c r="A1111" s="28" t="s">
        <v>665</v>
      </c>
      <c r="B1111" s="29">
        <v>0</v>
      </c>
    </row>
    <row r="1112" ht="17.1" customHeight="1" spans="1:2">
      <c r="A1112" s="28" t="s">
        <v>1501</v>
      </c>
      <c r="B1112" s="29">
        <v>0</v>
      </c>
    </row>
    <row r="1113" ht="17.1" customHeight="1" spans="1:2">
      <c r="A1113" s="28" t="s">
        <v>672</v>
      </c>
      <c r="B1113" s="29">
        <v>0</v>
      </c>
    </row>
    <row r="1114" ht="17.1" customHeight="1" spans="1:2">
      <c r="A1114" s="28" t="s">
        <v>1502</v>
      </c>
      <c r="B1114" s="29">
        <v>0</v>
      </c>
    </row>
    <row r="1115" ht="17.1" customHeight="1" spans="1:2">
      <c r="A1115" s="133" t="s">
        <v>1503</v>
      </c>
      <c r="B1115" s="29">
        <f>SUM(B1116:B1124)</f>
        <v>0</v>
      </c>
    </row>
    <row r="1116" ht="17.1" customHeight="1" spans="1:2">
      <c r="A1116" s="28" t="s">
        <v>1504</v>
      </c>
      <c r="B1116" s="29">
        <v>0</v>
      </c>
    </row>
    <row r="1117" ht="17.1" customHeight="1" spans="1:2">
      <c r="A1117" s="28" t="s">
        <v>1505</v>
      </c>
      <c r="B1117" s="29">
        <v>0</v>
      </c>
    </row>
    <row r="1118" ht="17.1" customHeight="1" spans="1:2">
      <c r="A1118" s="28" t="s">
        <v>1506</v>
      </c>
      <c r="B1118" s="29">
        <v>0</v>
      </c>
    </row>
    <row r="1119" ht="17.1" customHeight="1" spans="1:2">
      <c r="A1119" s="28" t="s">
        <v>1507</v>
      </c>
      <c r="B1119" s="29">
        <v>0</v>
      </c>
    </row>
    <row r="1120" ht="17.1" customHeight="1" spans="1:2">
      <c r="A1120" s="28" t="s">
        <v>1508</v>
      </c>
      <c r="B1120" s="29">
        <v>0</v>
      </c>
    </row>
    <row r="1121" ht="17.1" customHeight="1" spans="1:2">
      <c r="A1121" s="28" t="s">
        <v>1509</v>
      </c>
      <c r="B1121" s="29">
        <v>0</v>
      </c>
    </row>
    <row r="1122" ht="17.1" customHeight="1" spans="1:2">
      <c r="A1122" s="28" t="s">
        <v>1510</v>
      </c>
      <c r="B1122" s="29">
        <v>0</v>
      </c>
    </row>
    <row r="1123" ht="17.1" customHeight="1" spans="1:2">
      <c r="A1123" s="28" t="s">
        <v>1511</v>
      </c>
      <c r="B1123" s="29">
        <v>0</v>
      </c>
    </row>
    <row r="1124" ht="17.1" customHeight="1" spans="1:2">
      <c r="A1124" s="28" t="s">
        <v>1512</v>
      </c>
      <c r="B1124" s="29">
        <v>0</v>
      </c>
    </row>
    <row r="1125" ht="17.1" customHeight="1" spans="1:2">
      <c r="A1125" s="133" t="s">
        <v>1513</v>
      </c>
      <c r="B1125" s="29">
        <f>SUM(B1126:B1130)</f>
        <v>0</v>
      </c>
    </row>
    <row r="1126" ht="17.1" customHeight="1" spans="1:2">
      <c r="A1126" s="28" t="s">
        <v>1514</v>
      </c>
      <c r="B1126" s="29">
        <v>0</v>
      </c>
    </row>
    <row r="1127" ht="17.1" customHeight="1" spans="1:2">
      <c r="A1127" s="28" t="s">
        <v>1515</v>
      </c>
      <c r="B1127" s="29">
        <v>0</v>
      </c>
    </row>
    <row r="1128" ht="17.1" customHeight="1" spans="1:2">
      <c r="A1128" s="28" t="s">
        <v>1516</v>
      </c>
      <c r="B1128" s="29">
        <v>0</v>
      </c>
    </row>
    <row r="1129" ht="17.1" customHeight="1" spans="1:2">
      <c r="A1129" s="28" t="s">
        <v>1517</v>
      </c>
      <c r="B1129" s="29">
        <v>0</v>
      </c>
    </row>
    <row r="1130" ht="17.1" customHeight="1" spans="1:2">
      <c r="A1130" s="28" t="s">
        <v>1518</v>
      </c>
      <c r="B1130" s="29">
        <v>0</v>
      </c>
    </row>
    <row r="1131" ht="17.1" customHeight="1" spans="1:2">
      <c r="A1131" s="133" t="s">
        <v>1519</v>
      </c>
      <c r="B1131" s="29">
        <f>SUM(B1132:B1133)</f>
        <v>0</v>
      </c>
    </row>
    <row r="1132" ht="17.1" customHeight="1" spans="1:2">
      <c r="A1132" s="28" t="s">
        <v>1520</v>
      </c>
      <c r="B1132" s="29">
        <v>0</v>
      </c>
    </row>
    <row r="1133" ht="17.1" customHeight="1" spans="1:2">
      <c r="A1133" s="28" t="s">
        <v>1521</v>
      </c>
      <c r="B1133" s="29">
        <v>0</v>
      </c>
    </row>
    <row r="1134" ht="17.1" customHeight="1" spans="1:2">
      <c r="A1134" s="133" t="s">
        <v>1522</v>
      </c>
      <c r="B1134" s="29">
        <f>SUM(B1135:B1136)</f>
        <v>0</v>
      </c>
    </row>
    <row r="1135" ht="17.1" customHeight="1" spans="1:2">
      <c r="A1135" s="28" t="s">
        <v>1523</v>
      </c>
      <c r="B1135" s="29">
        <v>0</v>
      </c>
    </row>
    <row r="1136" ht="17.1" customHeight="1" spans="1:2">
      <c r="A1136" s="28" t="s">
        <v>1524</v>
      </c>
      <c r="B1136" s="29">
        <v>0</v>
      </c>
    </row>
    <row r="1137" ht="17.1" customHeight="1" spans="1:2">
      <c r="A1137" s="133" t="s">
        <v>1525</v>
      </c>
      <c r="B1137" s="29">
        <f>SUM(B1138:B1146)</f>
        <v>0</v>
      </c>
    </row>
    <row r="1138" ht="17.1" customHeight="1" spans="1:2">
      <c r="A1138" s="133" t="s">
        <v>1526</v>
      </c>
      <c r="B1138" s="29">
        <v>0</v>
      </c>
    </row>
    <row r="1139" ht="17.1" customHeight="1" spans="1:2">
      <c r="A1139" s="133" t="s">
        <v>1527</v>
      </c>
      <c r="B1139" s="29">
        <v>0</v>
      </c>
    </row>
    <row r="1140" ht="17.1" customHeight="1" spans="1:2">
      <c r="A1140" s="133" t="s">
        <v>1528</v>
      </c>
      <c r="B1140" s="29">
        <v>0</v>
      </c>
    </row>
    <row r="1141" ht="17.1" customHeight="1" spans="1:2">
      <c r="A1141" s="133" t="s">
        <v>1529</v>
      </c>
      <c r="B1141" s="29">
        <v>0</v>
      </c>
    </row>
    <row r="1142" ht="17.1" customHeight="1" spans="1:2">
      <c r="A1142" s="133" t="s">
        <v>1530</v>
      </c>
      <c r="B1142" s="29">
        <v>0</v>
      </c>
    </row>
    <row r="1143" ht="17.1" customHeight="1" spans="1:2">
      <c r="A1143" s="133" t="s">
        <v>1531</v>
      </c>
      <c r="B1143" s="29">
        <v>0</v>
      </c>
    </row>
    <row r="1144" ht="17.1" customHeight="1" spans="1:2">
      <c r="A1144" s="133" t="s">
        <v>1532</v>
      </c>
      <c r="B1144" s="29">
        <v>0</v>
      </c>
    </row>
    <row r="1145" ht="17.1" customHeight="1" spans="1:2">
      <c r="A1145" s="133" t="s">
        <v>1533</v>
      </c>
      <c r="B1145" s="29">
        <v>0</v>
      </c>
    </row>
    <row r="1146" ht="17.1" customHeight="1" spans="1:2">
      <c r="A1146" s="133" t="s">
        <v>1534</v>
      </c>
      <c r="B1146" s="29">
        <v>0</v>
      </c>
    </row>
    <row r="1147" ht="17.1" customHeight="1" spans="1:2">
      <c r="A1147" s="133" t="s">
        <v>1535</v>
      </c>
      <c r="B1147" s="29">
        <f>SUM(B1148,B1175,B1190)</f>
        <v>3475</v>
      </c>
    </row>
    <row r="1148" ht="17.1" customHeight="1" spans="1:2">
      <c r="A1148" s="133" t="s">
        <v>1536</v>
      </c>
      <c r="B1148" s="29">
        <f>SUM(B1149:B1174)</f>
        <v>3475</v>
      </c>
    </row>
    <row r="1149" ht="17.1" customHeight="1" spans="1:2">
      <c r="A1149" s="28" t="s">
        <v>663</v>
      </c>
      <c r="B1149" s="29">
        <v>650</v>
      </c>
    </row>
    <row r="1150" ht="17.1" customHeight="1" spans="1:2">
      <c r="A1150" s="28" t="s">
        <v>664</v>
      </c>
      <c r="B1150" s="29">
        <v>2825</v>
      </c>
    </row>
    <row r="1151" ht="17.1" customHeight="1" spans="1:2">
      <c r="A1151" s="28" t="s">
        <v>665</v>
      </c>
      <c r="B1151" s="29">
        <v>0</v>
      </c>
    </row>
    <row r="1152" ht="17.1" customHeight="1" spans="1:2">
      <c r="A1152" s="28" t="s">
        <v>1537</v>
      </c>
      <c r="B1152" s="29">
        <v>0</v>
      </c>
    </row>
    <row r="1153" ht="17.1" customHeight="1" spans="1:2">
      <c r="A1153" s="28" t="s">
        <v>1538</v>
      </c>
      <c r="B1153" s="29">
        <v>0</v>
      </c>
    </row>
    <row r="1154" ht="17.1" customHeight="1" spans="1:2">
      <c r="A1154" s="28" t="s">
        <v>1539</v>
      </c>
      <c r="B1154" s="29">
        <v>0</v>
      </c>
    </row>
    <row r="1155" ht="17.1" customHeight="1" spans="1:2">
      <c r="A1155" s="28" t="s">
        <v>1540</v>
      </c>
      <c r="B1155" s="29">
        <v>0</v>
      </c>
    </row>
    <row r="1156" ht="17.1" customHeight="1" spans="1:2">
      <c r="A1156" s="28" t="s">
        <v>1541</v>
      </c>
      <c r="B1156" s="29">
        <v>0</v>
      </c>
    </row>
    <row r="1157" ht="17.1" customHeight="1" spans="1:2">
      <c r="A1157" s="28" t="s">
        <v>1542</v>
      </c>
      <c r="B1157" s="29">
        <v>0</v>
      </c>
    </row>
    <row r="1158" ht="17.1" customHeight="1" spans="1:2">
      <c r="A1158" s="28" t="s">
        <v>1543</v>
      </c>
      <c r="B1158" s="29">
        <v>0</v>
      </c>
    </row>
    <row r="1159" ht="17.1" customHeight="1" spans="1:2">
      <c r="A1159" s="28" t="s">
        <v>1544</v>
      </c>
      <c r="B1159" s="29">
        <v>0</v>
      </c>
    </row>
    <row r="1160" ht="17.1" customHeight="1" spans="1:2">
      <c r="A1160" s="28" t="s">
        <v>1545</v>
      </c>
      <c r="B1160" s="29">
        <v>0</v>
      </c>
    </row>
    <row r="1161" ht="17.1" customHeight="1" spans="1:2">
      <c r="A1161" s="28" t="s">
        <v>1546</v>
      </c>
      <c r="B1161" s="29">
        <v>0</v>
      </c>
    </row>
    <row r="1162" ht="17.1" customHeight="1" spans="1:2">
      <c r="A1162" s="28" t="s">
        <v>1547</v>
      </c>
      <c r="B1162" s="29">
        <v>0</v>
      </c>
    </row>
    <row r="1163" ht="17.1" customHeight="1" spans="1:2">
      <c r="A1163" s="28" t="s">
        <v>1548</v>
      </c>
      <c r="B1163" s="29">
        <v>0</v>
      </c>
    </row>
    <row r="1164" ht="17.1" customHeight="1" spans="1:2">
      <c r="A1164" s="28" t="s">
        <v>1549</v>
      </c>
      <c r="B1164" s="29">
        <v>0</v>
      </c>
    </row>
    <row r="1165" ht="17.1" customHeight="1" spans="1:2">
      <c r="A1165" s="28" t="s">
        <v>1550</v>
      </c>
      <c r="B1165" s="29">
        <v>0</v>
      </c>
    </row>
    <row r="1166" ht="17.1" customHeight="1" spans="1:2">
      <c r="A1166" s="28" t="s">
        <v>1551</v>
      </c>
      <c r="B1166" s="29">
        <v>0</v>
      </c>
    </row>
    <row r="1167" ht="17.1" customHeight="1" spans="1:2">
      <c r="A1167" s="28" t="s">
        <v>1552</v>
      </c>
      <c r="B1167" s="29">
        <v>0</v>
      </c>
    </row>
    <row r="1168" ht="17.1" customHeight="1" spans="1:2">
      <c r="A1168" s="28" t="s">
        <v>1553</v>
      </c>
      <c r="B1168" s="29">
        <v>0</v>
      </c>
    </row>
    <row r="1169" ht="17.25" customHeight="1" spans="1:2">
      <c r="A1169" s="28" t="s">
        <v>1554</v>
      </c>
      <c r="B1169" s="29">
        <v>0</v>
      </c>
    </row>
    <row r="1170" ht="17.1" customHeight="1" spans="1:2">
      <c r="A1170" s="28" t="s">
        <v>1555</v>
      </c>
      <c r="B1170" s="29">
        <v>0</v>
      </c>
    </row>
    <row r="1171" ht="17.1" customHeight="1" spans="1:2">
      <c r="A1171" s="28" t="s">
        <v>1556</v>
      </c>
      <c r="B1171" s="29">
        <v>0</v>
      </c>
    </row>
    <row r="1172" ht="17.1" customHeight="1" spans="1:2">
      <c r="A1172" s="28" t="s">
        <v>1557</v>
      </c>
      <c r="B1172" s="29">
        <v>0</v>
      </c>
    </row>
    <row r="1173" ht="17.1" customHeight="1" spans="1:2">
      <c r="A1173" s="28" t="s">
        <v>672</v>
      </c>
      <c r="B1173" s="29">
        <v>0</v>
      </c>
    </row>
    <row r="1174" ht="17.1" customHeight="1" spans="1:2">
      <c r="A1174" s="28" t="s">
        <v>1558</v>
      </c>
      <c r="B1174" s="29">
        <v>0</v>
      </c>
    </row>
    <row r="1175" ht="17.1" customHeight="1" spans="1:2">
      <c r="A1175" s="133" t="s">
        <v>1559</v>
      </c>
      <c r="B1175" s="29">
        <f>SUM(B1176:B1189)</f>
        <v>0</v>
      </c>
    </row>
    <row r="1176" ht="17.1" customHeight="1" spans="1:2">
      <c r="A1176" s="28" t="s">
        <v>663</v>
      </c>
      <c r="B1176" s="29">
        <v>0</v>
      </c>
    </row>
    <row r="1177" ht="17.1" customHeight="1" spans="1:2">
      <c r="A1177" s="28" t="s">
        <v>664</v>
      </c>
      <c r="B1177" s="29">
        <v>0</v>
      </c>
    </row>
    <row r="1178" ht="17.1" customHeight="1" spans="1:2">
      <c r="A1178" s="28" t="s">
        <v>665</v>
      </c>
      <c r="B1178" s="29">
        <v>0</v>
      </c>
    </row>
    <row r="1179" ht="17.1" customHeight="1" spans="1:2">
      <c r="A1179" s="28" t="s">
        <v>1560</v>
      </c>
      <c r="B1179" s="29">
        <v>0</v>
      </c>
    </row>
    <row r="1180" ht="17.1" customHeight="1" spans="1:2">
      <c r="A1180" s="28" t="s">
        <v>1561</v>
      </c>
      <c r="B1180" s="29">
        <v>0</v>
      </c>
    </row>
    <row r="1181" ht="17.1" customHeight="1" spans="1:2">
      <c r="A1181" s="28" t="s">
        <v>1562</v>
      </c>
      <c r="B1181" s="29">
        <v>0</v>
      </c>
    </row>
    <row r="1182" ht="17.1" customHeight="1" spans="1:2">
      <c r="A1182" s="28" t="s">
        <v>1563</v>
      </c>
      <c r="B1182" s="29">
        <v>0</v>
      </c>
    </row>
    <row r="1183" ht="17.1" customHeight="1" spans="1:2">
      <c r="A1183" s="28" t="s">
        <v>1564</v>
      </c>
      <c r="B1183" s="29">
        <v>0</v>
      </c>
    </row>
    <row r="1184" ht="17.1" customHeight="1" spans="1:2">
      <c r="A1184" s="28" t="s">
        <v>1565</v>
      </c>
      <c r="B1184" s="29">
        <v>0</v>
      </c>
    </row>
    <row r="1185" ht="17.1" customHeight="1" spans="1:2">
      <c r="A1185" s="28" t="s">
        <v>1566</v>
      </c>
      <c r="B1185" s="29">
        <v>0</v>
      </c>
    </row>
    <row r="1186" ht="17.1" customHeight="1" spans="1:2">
      <c r="A1186" s="28" t="s">
        <v>1567</v>
      </c>
      <c r="B1186" s="29">
        <v>0</v>
      </c>
    </row>
    <row r="1187" ht="17.1" customHeight="1" spans="1:2">
      <c r="A1187" s="28" t="s">
        <v>1568</v>
      </c>
      <c r="B1187" s="29">
        <v>0</v>
      </c>
    </row>
    <row r="1188" ht="17.1" customHeight="1" spans="1:2">
      <c r="A1188" s="28" t="s">
        <v>1569</v>
      </c>
      <c r="B1188" s="29">
        <v>0</v>
      </c>
    </row>
    <row r="1189" ht="17.1" customHeight="1" spans="1:2">
      <c r="A1189" s="28" t="s">
        <v>1570</v>
      </c>
      <c r="B1189" s="29">
        <v>0</v>
      </c>
    </row>
    <row r="1190" ht="17.1" customHeight="1" spans="1:2">
      <c r="A1190" s="133" t="s">
        <v>1571</v>
      </c>
      <c r="B1190" s="29">
        <f>B1191</f>
        <v>0</v>
      </c>
    </row>
    <row r="1191" ht="17.1" customHeight="1" spans="1:2">
      <c r="A1191" s="28" t="s">
        <v>1572</v>
      </c>
      <c r="B1191" s="29">
        <v>0</v>
      </c>
    </row>
    <row r="1192" ht="17.1" customHeight="1" spans="1:2">
      <c r="A1192" s="133" t="s">
        <v>1573</v>
      </c>
      <c r="B1192" s="29">
        <f>SUM(B1193,B1204,B1208)</f>
        <v>2169</v>
      </c>
    </row>
    <row r="1193" ht="17.1" customHeight="1" spans="1:2">
      <c r="A1193" s="133" t="s">
        <v>1574</v>
      </c>
      <c r="B1193" s="29">
        <f>SUM(B1194:B1203)</f>
        <v>856</v>
      </c>
    </row>
    <row r="1194" ht="17.1" customHeight="1" spans="1:2">
      <c r="A1194" s="28" t="s">
        <v>1575</v>
      </c>
      <c r="B1194" s="29">
        <v>0</v>
      </c>
    </row>
    <row r="1195" ht="17.1" customHeight="1" spans="1:2">
      <c r="A1195" s="28" t="s">
        <v>1576</v>
      </c>
      <c r="B1195" s="29">
        <v>0</v>
      </c>
    </row>
    <row r="1196" ht="17.1" customHeight="1" spans="1:2">
      <c r="A1196" s="28" t="s">
        <v>1577</v>
      </c>
      <c r="B1196" s="29">
        <v>0</v>
      </c>
    </row>
    <row r="1197" ht="17.1" customHeight="1" spans="1:2">
      <c r="A1197" s="28" t="s">
        <v>1578</v>
      </c>
      <c r="B1197" s="29">
        <v>0</v>
      </c>
    </row>
    <row r="1198" ht="17.1" customHeight="1" spans="1:2">
      <c r="A1198" s="28" t="s">
        <v>1579</v>
      </c>
      <c r="B1198" s="29">
        <v>480</v>
      </c>
    </row>
    <row r="1199" ht="17.1" customHeight="1" spans="1:2">
      <c r="A1199" s="28" t="s">
        <v>1580</v>
      </c>
      <c r="B1199" s="29">
        <v>376</v>
      </c>
    </row>
    <row r="1200" ht="17.1" customHeight="1" spans="1:2">
      <c r="A1200" s="28" t="s">
        <v>1581</v>
      </c>
      <c r="B1200" s="29">
        <v>0</v>
      </c>
    </row>
    <row r="1201" ht="17.1" customHeight="1" spans="1:2">
      <c r="A1201" s="28" t="s">
        <v>1582</v>
      </c>
      <c r="B1201" s="29">
        <v>0</v>
      </c>
    </row>
    <row r="1202" ht="17.1" customHeight="1" spans="1:2">
      <c r="A1202" s="28" t="s">
        <v>1583</v>
      </c>
      <c r="B1202" s="29">
        <v>0</v>
      </c>
    </row>
    <row r="1203" ht="17.1" customHeight="1" spans="1:2">
      <c r="A1203" s="28" t="s">
        <v>1584</v>
      </c>
      <c r="B1203" s="29">
        <v>0</v>
      </c>
    </row>
    <row r="1204" ht="17.1" customHeight="1" spans="1:2">
      <c r="A1204" s="133" t="s">
        <v>1585</v>
      </c>
      <c r="B1204" s="29">
        <f>SUM(B1205:B1207)</f>
        <v>1313</v>
      </c>
    </row>
    <row r="1205" ht="17.1" customHeight="1" spans="1:2">
      <c r="A1205" s="28" t="s">
        <v>1586</v>
      </c>
      <c r="B1205" s="29">
        <v>1313</v>
      </c>
    </row>
    <row r="1206" ht="17.1" customHeight="1" spans="1:2">
      <c r="A1206" s="28" t="s">
        <v>1587</v>
      </c>
      <c r="B1206" s="29">
        <v>0</v>
      </c>
    </row>
    <row r="1207" ht="17.1" customHeight="1" spans="1:2">
      <c r="A1207" s="28" t="s">
        <v>1588</v>
      </c>
      <c r="B1207" s="29">
        <v>0</v>
      </c>
    </row>
    <row r="1208" ht="17.1" customHeight="1" spans="1:2">
      <c r="A1208" s="133" t="s">
        <v>1589</v>
      </c>
      <c r="B1208" s="29">
        <f>SUM(B1209:B1211)</f>
        <v>0</v>
      </c>
    </row>
    <row r="1209" ht="17.1" customHeight="1" spans="1:2">
      <c r="A1209" s="28" t="s">
        <v>1590</v>
      </c>
      <c r="B1209" s="29">
        <v>0</v>
      </c>
    </row>
    <row r="1210" ht="17.1" customHeight="1" spans="1:2">
      <c r="A1210" s="28" t="s">
        <v>1591</v>
      </c>
      <c r="B1210" s="29">
        <v>0</v>
      </c>
    </row>
    <row r="1211" ht="17.1" customHeight="1" spans="1:2">
      <c r="A1211" s="28" t="s">
        <v>1592</v>
      </c>
      <c r="B1211" s="29">
        <v>0</v>
      </c>
    </row>
    <row r="1212" ht="17.1" customHeight="1" spans="1:2">
      <c r="A1212" s="133" t="s">
        <v>1593</v>
      </c>
      <c r="B1212" s="29">
        <f>SUM(B1213,B1231,B1237,B1243)</f>
        <v>468</v>
      </c>
    </row>
    <row r="1213" ht="17.1" customHeight="1" spans="1:2">
      <c r="A1213" s="133" t="s">
        <v>1594</v>
      </c>
      <c r="B1213" s="29">
        <f>SUM(B1214:B1230)</f>
        <v>449</v>
      </c>
    </row>
    <row r="1214" ht="17.1" customHeight="1" spans="1:2">
      <c r="A1214" s="28" t="s">
        <v>663</v>
      </c>
      <c r="B1214" s="29">
        <v>0</v>
      </c>
    </row>
    <row r="1215" ht="17.1" customHeight="1" spans="1:2">
      <c r="A1215" s="28" t="s">
        <v>664</v>
      </c>
      <c r="B1215" s="29">
        <v>123</v>
      </c>
    </row>
    <row r="1216" ht="17.1" customHeight="1" spans="1:2">
      <c r="A1216" s="28" t="s">
        <v>665</v>
      </c>
      <c r="B1216" s="29">
        <v>0</v>
      </c>
    </row>
    <row r="1217" ht="17.1" customHeight="1" spans="1:2">
      <c r="A1217" s="28" t="s">
        <v>1595</v>
      </c>
      <c r="B1217" s="29">
        <v>0</v>
      </c>
    </row>
    <row r="1218" ht="17.1" customHeight="1" spans="1:2">
      <c r="A1218" s="28" t="s">
        <v>1596</v>
      </c>
      <c r="B1218" s="29">
        <v>0</v>
      </c>
    </row>
    <row r="1219" ht="17.1" customHeight="1" spans="1:2">
      <c r="A1219" s="28" t="s">
        <v>1597</v>
      </c>
      <c r="B1219" s="29">
        <v>0</v>
      </c>
    </row>
    <row r="1220" ht="17.1" customHeight="1" spans="1:2">
      <c r="A1220" s="28" t="s">
        <v>1598</v>
      </c>
      <c r="B1220" s="29">
        <v>0</v>
      </c>
    </row>
    <row r="1221" ht="17.1" customHeight="1" spans="1:2">
      <c r="A1221" s="28" t="s">
        <v>1599</v>
      </c>
      <c r="B1221" s="29">
        <v>11</v>
      </c>
    </row>
    <row r="1222" ht="17.1" customHeight="1" spans="1:2">
      <c r="A1222" s="28" t="s">
        <v>1600</v>
      </c>
      <c r="B1222" s="29">
        <v>0</v>
      </c>
    </row>
    <row r="1223" ht="17.1" customHeight="1" spans="1:2">
      <c r="A1223" s="28" t="s">
        <v>1601</v>
      </c>
      <c r="B1223" s="29">
        <v>0</v>
      </c>
    </row>
    <row r="1224" ht="17.1" customHeight="1" spans="1:2">
      <c r="A1224" s="28" t="s">
        <v>1602</v>
      </c>
      <c r="B1224" s="29">
        <v>0</v>
      </c>
    </row>
    <row r="1225" ht="17.1" customHeight="1" spans="1:2">
      <c r="A1225" s="28" t="s">
        <v>1603</v>
      </c>
      <c r="B1225" s="29">
        <v>0</v>
      </c>
    </row>
    <row r="1226" ht="17.1" customHeight="1" spans="1:2">
      <c r="A1226" s="28" t="s">
        <v>1604</v>
      </c>
      <c r="B1226" s="29">
        <v>0</v>
      </c>
    </row>
    <row r="1227" ht="17.1" customHeight="1" spans="1:2">
      <c r="A1227" s="28" t="s">
        <v>1605</v>
      </c>
      <c r="B1227" s="29">
        <v>0</v>
      </c>
    </row>
    <row r="1228" ht="17.1" customHeight="1" spans="1:2">
      <c r="A1228" s="28" t="s">
        <v>1606</v>
      </c>
      <c r="B1228" s="29">
        <v>0</v>
      </c>
    </row>
    <row r="1229" ht="17.1" customHeight="1" spans="1:2">
      <c r="A1229" s="28" t="s">
        <v>672</v>
      </c>
      <c r="B1229" s="29">
        <v>0</v>
      </c>
    </row>
    <row r="1230" ht="17.1" customHeight="1" spans="1:2">
      <c r="A1230" s="28" t="s">
        <v>1607</v>
      </c>
      <c r="B1230" s="29">
        <v>315</v>
      </c>
    </row>
    <row r="1231" ht="17.1" customHeight="1" spans="1:2">
      <c r="A1231" s="133" t="s">
        <v>1608</v>
      </c>
      <c r="B1231" s="29">
        <f>SUM(B1232:B1236)</f>
        <v>0</v>
      </c>
    </row>
    <row r="1232" ht="17.1" customHeight="1" spans="1:2">
      <c r="A1232" s="28" t="s">
        <v>1609</v>
      </c>
      <c r="B1232" s="29">
        <v>0</v>
      </c>
    </row>
    <row r="1233" ht="17.1" customHeight="1" spans="1:2">
      <c r="A1233" s="28" t="s">
        <v>1610</v>
      </c>
      <c r="B1233" s="29">
        <v>0</v>
      </c>
    </row>
    <row r="1234" ht="17.1" customHeight="1" spans="1:2">
      <c r="A1234" s="28" t="s">
        <v>1611</v>
      </c>
      <c r="B1234" s="29">
        <v>0</v>
      </c>
    </row>
    <row r="1235" ht="17.1" customHeight="1" spans="1:2">
      <c r="A1235" s="28" t="s">
        <v>1612</v>
      </c>
      <c r="B1235" s="29">
        <v>0</v>
      </c>
    </row>
    <row r="1236" ht="17.1" customHeight="1" spans="1:2">
      <c r="A1236" s="28" t="s">
        <v>1613</v>
      </c>
      <c r="B1236" s="29">
        <v>0</v>
      </c>
    </row>
    <row r="1237" ht="17.1" customHeight="1" spans="1:2">
      <c r="A1237" s="133" t="s">
        <v>1614</v>
      </c>
      <c r="B1237" s="29">
        <f>SUM(B1238:B1242)</f>
        <v>0</v>
      </c>
    </row>
    <row r="1238" ht="17.1" customHeight="1" spans="1:2">
      <c r="A1238" s="28" t="s">
        <v>1615</v>
      </c>
      <c r="B1238" s="29">
        <v>0</v>
      </c>
    </row>
    <row r="1239" ht="17.1" customHeight="1" spans="1:2">
      <c r="A1239" s="28" t="s">
        <v>1616</v>
      </c>
      <c r="B1239" s="29">
        <v>0</v>
      </c>
    </row>
    <row r="1240" ht="17.1" customHeight="1" spans="1:2">
      <c r="A1240" s="28" t="s">
        <v>1617</v>
      </c>
      <c r="B1240" s="29">
        <v>0</v>
      </c>
    </row>
    <row r="1241" ht="17.1" customHeight="1" spans="1:2">
      <c r="A1241" s="28" t="s">
        <v>1618</v>
      </c>
      <c r="B1241" s="29">
        <v>0</v>
      </c>
    </row>
    <row r="1242" ht="17.1" customHeight="1" spans="1:2">
      <c r="A1242" s="28" t="s">
        <v>1619</v>
      </c>
      <c r="B1242" s="29">
        <v>0</v>
      </c>
    </row>
    <row r="1243" ht="17.1" customHeight="1" spans="1:2">
      <c r="A1243" s="133" t="s">
        <v>1620</v>
      </c>
      <c r="B1243" s="29">
        <f>SUM(B1244:B1255)</f>
        <v>19</v>
      </c>
    </row>
    <row r="1244" ht="17.1" customHeight="1" spans="1:2">
      <c r="A1244" s="28" t="s">
        <v>1621</v>
      </c>
      <c r="B1244" s="29">
        <v>0</v>
      </c>
    </row>
    <row r="1245" ht="17.1" customHeight="1" spans="1:2">
      <c r="A1245" s="28" t="s">
        <v>1622</v>
      </c>
      <c r="B1245" s="29">
        <v>0</v>
      </c>
    </row>
    <row r="1246" ht="17.1" customHeight="1" spans="1:2">
      <c r="A1246" s="28" t="s">
        <v>1623</v>
      </c>
      <c r="B1246" s="29">
        <v>19</v>
      </c>
    </row>
    <row r="1247" ht="17.1" customHeight="1" spans="1:2">
      <c r="A1247" s="28" t="s">
        <v>1624</v>
      </c>
      <c r="B1247" s="29">
        <v>0</v>
      </c>
    </row>
    <row r="1248" ht="17.1" customHeight="1" spans="1:2">
      <c r="A1248" s="28" t="s">
        <v>1625</v>
      </c>
      <c r="B1248" s="29">
        <v>0</v>
      </c>
    </row>
    <row r="1249" ht="17.1" customHeight="1" spans="1:2">
      <c r="A1249" s="28" t="s">
        <v>1626</v>
      </c>
      <c r="B1249" s="29">
        <v>0</v>
      </c>
    </row>
    <row r="1250" ht="17.1" customHeight="1" spans="1:2">
      <c r="A1250" s="28" t="s">
        <v>1627</v>
      </c>
      <c r="B1250" s="29">
        <v>0</v>
      </c>
    </row>
    <row r="1251" ht="17.1" customHeight="1" spans="1:2">
      <c r="A1251" s="28" t="s">
        <v>1628</v>
      </c>
      <c r="B1251" s="29">
        <v>0</v>
      </c>
    </row>
    <row r="1252" ht="17.1" customHeight="1" spans="1:2">
      <c r="A1252" s="28" t="s">
        <v>1629</v>
      </c>
      <c r="B1252" s="29">
        <v>0</v>
      </c>
    </row>
    <row r="1253" ht="17.1" customHeight="1" spans="1:2">
      <c r="A1253" s="28" t="s">
        <v>1630</v>
      </c>
      <c r="B1253" s="29">
        <v>0</v>
      </c>
    </row>
    <row r="1254" ht="17.1" customHeight="1" spans="1:2">
      <c r="A1254" s="28" t="s">
        <v>1631</v>
      </c>
      <c r="B1254" s="29">
        <v>0</v>
      </c>
    </row>
    <row r="1255" ht="17.1" customHeight="1" spans="1:2">
      <c r="A1255" s="28" t="s">
        <v>1632</v>
      </c>
      <c r="B1255" s="29">
        <v>0</v>
      </c>
    </row>
    <row r="1256" ht="17.1" customHeight="1" spans="1:2">
      <c r="A1256" s="133" t="s">
        <v>1633</v>
      </c>
      <c r="B1256" s="29">
        <f>SUM(B1257,B1269,B1275,B1281,B1289,B1302,B1306,B1310)</f>
        <v>469</v>
      </c>
    </row>
    <row r="1257" ht="17.1" customHeight="1" spans="1:2">
      <c r="A1257" s="133" t="s">
        <v>1634</v>
      </c>
      <c r="B1257" s="29">
        <f>SUM(B1258:B1268)</f>
        <v>259</v>
      </c>
    </row>
    <row r="1258" ht="17.1" customHeight="1" spans="1:2">
      <c r="A1258" s="28" t="s">
        <v>663</v>
      </c>
      <c r="B1258" s="29">
        <v>198</v>
      </c>
    </row>
    <row r="1259" ht="17.1" customHeight="1" spans="1:2">
      <c r="A1259" s="28" t="s">
        <v>664</v>
      </c>
      <c r="B1259" s="29">
        <v>0</v>
      </c>
    </row>
    <row r="1260" ht="17.1" customHeight="1" spans="1:2">
      <c r="A1260" s="28" t="s">
        <v>665</v>
      </c>
      <c r="B1260" s="29">
        <v>0</v>
      </c>
    </row>
    <row r="1261" ht="17.1" customHeight="1" spans="1:2">
      <c r="A1261" s="28" t="s">
        <v>1635</v>
      </c>
      <c r="B1261" s="29">
        <v>0</v>
      </c>
    </row>
    <row r="1262" ht="17.1" customHeight="1" spans="1:2">
      <c r="A1262" s="28" t="s">
        <v>1636</v>
      </c>
      <c r="B1262" s="29">
        <v>0</v>
      </c>
    </row>
    <row r="1263" ht="17.1" customHeight="1" spans="1:2">
      <c r="A1263" s="28" t="s">
        <v>1637</v>
      </c>
      <c r="B1263" s="29">
        <v>61</v>
      </c>
    </row>
    <row r="1264" ht="17.1" customHeight="1" spans="1:2">
      <c r="A1264" s="28" t="s">
        <v>1638</v>
      </c>
      <c r="B1264" s="29">
        <v>0</v>
      </c>
    </row>
    <row r="1265" ht="17.1" customHeight="1" spans="1:2">
      <c r="A1265" s="28" t="s">
        <v>1639</v>
      </c>
      <c r="B1265" s="29">
        <v>0</v>
      </c>
    </row>
    <row r="1266" ht="17.1" customHeight="1" spans="1:2">
      <c r="A1266" s="28" t="s">
        <v>1640</v>
      </c>
      <c r="B1266" s="29">
        <v>0</v>
      </c>
    </row>
    <row r="1267" ht="17.1" customHeight="1" spans="1:2">
      <c r="A1267" s="28" t="s">
        <v>672</v>
      </c>
      <c r="B1267" s="29">
        <v>0</v>
      </c>
    </row>
    <row r="1268" ht="17.1" customHeight="1" spans="1:2">
      <c r="A1268" s="28" t="s">
        <v>1641</v>
      </c>
      <c r="B1268" s="29">
        <v>0</v>
      </c>
    </row>
    <row r="1269" ht="17.1" customHeight="1" spans="1:2">
      <c r="A1269" s="133" t="s">
        <v>1642</v>
      </c>
      <c r="B1269" s="29">
        <f>SUM(B1270:B1274)</f>
        <v>0</v>
      </c>
    </row>
    <row r="1270" ht="17.1" customHeight="1" spans="1:2">
      <c r="A1270" s="28" t="s">
        <v>663</v>
      </c>
      <c r="B1270" s="29">
        <v>0</v>
      </c>
    </row>
    <row r="1271" ht="17.1" customHeight="1" spans="1:2">
      <c r="A1271" s="28" t="s">
        <v>664</v>
      </c>
      <c r="B1271" s="29">
        <v>0</v>
      </c>
    </row>
    <row r="1272" ht="17.1" customHeight="1" spans="1:2">
      <c r="A1272" s="28" t="s">
        <v>665</v>
      </c>
      <c r="B1272" s="29">
        <v>0</v>
      </c>
    </row>
    <row r="1273" ht="17.1" customHeight="1" spans="1:2">
      <c r="A1273" s="28" t="s">
        <v>1643</v>
      </c>
      <c r="B1273" s="29">
        <v>0</v>
      </c>
    </row>
    <row r="1274" ht="17.1" customHeight="1" spans="1:2">
      <c r="A1274" s="28" t="s">
        <v>1644</v>
      </c>
      <c r="B1274" s="29">
        <v>0</v>
      </c>
    </row>
    <row r="1275" ht="17.1" customHeight="1" spans="1:2">
      <c r="A1275" s="133" t="s">
        <v>1645</v>
      </c>
      <c r="B1275" s="29">
        <f>SUM(B1276:B1280)</f>
        <v>0</v>
      </c>
    </row>
    <row r="1276" ht="17.1" customHeight="1" spans="1:2">
      <c r="A1276" s="28" t="s">
        <v>663</v>
      </c>
      <c r="B1276" s="29">
        <v>0</v>
      </c>
    </row>
    <row r="1277" ht="17.1" customHeight="1" spans="1:2">
      <c r="A1277" s="28" t="s">
        <v>664</v>
      </c>
      <c r="B1277" s="29">
        <v>0</v>
      </c>
    </row>
    <row r="1278" ht="17.1" customHeight="1" spans="1:2">
      <c r="A1278" s="28" t="s">
        <v>665</v>
      </c>
      <c r="B1278" s="29">
        <v>0</v>
      </c>
    </row>
    <row r="1279" ht="17.1" customHeight="1" spans="1:2">
      <c r="A1279" s="28" t="s">
        <v>1646</v>
      </c>
      <c r="B1279" s="29">
        <v>0</v>
      </c>
    </row>
    <row r="1280" ht="17.1" customHeight="1" spans="1:2">
      <c r="A1280" s="28" t="s">
        <v>1647</v>
      </c>
      <c r="B1280" s="29">
        <v>0</v>
      </c>
    </row>
    <row r="1281" ht="17.1" customHeight="1" spans="1:2">
      <c r="A1281" s="133" t="s">
        <v>1648</v>
      </c>
      <c r="B1281" s="29">
        <f>SUM(B1282:B1288)</f>
        <v>0</v>
      </c>
    </row>
    <row r="1282" ht="17.1" customHeight="1" spans="1:2">
      <c r="A1282" s="28" t="s">
        <v>663</v>
      </c>
      <c r="B1282" s="29">
        <v>0</v>
      </c>
    </row>
    <row r="1283" ht="17.1" customHeight="1" spans="1:2">
      <c r="A1283" s="28" t="s">
        <v>664</v>
      </c>
      <c r="B1283" s="29">
        <v>0</v>
      </c>
    </row>
    <row r="1284" ht="17.1" customHeight="1" spans="1:2">
      <c r="A1284" s="28" t="s">
        <v>665</v>
      </c>
      <c r="B1284" s="29">
        <v>0</v>
      </c>
    </row>
    <row r="1285" ht="17.1" customHeight="1" spans="1:2">
      <c r="A1285" s="28" t="s">
        <v>1649</v>
      </c>
      <c r="B1285" s="29">
        <v>0</v>
      </c>
    </row>
    <row r="1286" ht="17.1" customHeight="1" spans="1:2">
      <c r="A1286" s="28" t="s">
        <v>1650</v>
      </c>
      <c r="B1286" s="29">
        <v>0</v>
      </c>
    </row>
    <row r="1287" ht="17.1" customHeight="1" spans="1:2">
      <c r="A1287" s="28" t="s">
        <v>672</v>
      </c>
      <c r="B1287" s="29">
        <v>0</v>
      </c>
    </row>
    <row r="1288" ht="17.1" customHeight="1" spans="1:2">
      <c r="A1288" s="28" t="s">
        <v>1651</v>
      </c>
      <c r="B1288" s="29">
        <v>0</v>
      </c>
    </row>
    <row r="1289" ht="17.1" customHeight="1" spans="1:2">
      <c r="A1289" s="133" t="s">
        <v>1652</v>
      </c>
      <c r="B1289" s="29">
        <f>SUM(B1290:B1301)</f>
        <v>3</v>
      </c>
    </row>
    <row r="1290" ht="17.1" customHeight="1" spans="1:2">
      <c r="A1290" s="28" t="s">
        <v>663</v>
      </c>
      <c r="B1290" s="29">
        <v>0</v>
      </c>
    </row>
    <row r="1291" ht="17.1" customHeight="1" spans="1:2">
      <c r="A1291" s="28" t="s">
        <v>664</v>
      </c>
      <c r="B1291" s="29">
        <v>0</v>
      </c>
    </row>
    <row r="1292" ht="17.1" customHeight="1" spans="1:2">
      <c r="A1292" s="28" t="s">
        <v>665</v>
      </c>
      <c r="B1292" s="29">
        <v>0</v>
      </c>
    </row>
    <row r="1293" ht="17.1" customHeight="1" spans="1:2">
      <c r="A1293" s="28" t="s">
        <v>1653</v>
      </c>
      <c r="B1293" s="29">
        <v>0</v>
      </c>
    </row>
    <row r="1294" ht="17.1" customHeight="1" spans="1:2">
      <c r="A1294" s="28" t="s">
        <v>1654</v>
      </c>
      <c r="B1294" s="29">
        <v>0</v>
      </c>
    </row>
    <row r="1295" ht="17.1" customHeight="1" spans="1:2">
      <c r="A1295" s="28" t="s">
        <v>1655</v>
      </c>
      <c r="B1295" s="29">
        <v>3</v>
      </c>
    </row>
    <row r="1296" ht="17.1" customHeight="1" spans="1:2">
      <c r="A1296" s="28" t="s">
        <v>1656</v>
      </c>
      <c r="B1296" s="29">
        <v>0</v>
      </c>
    </row>
    <row r="1297" ht="17.1" customHeight="1" spans="1:2">
      <c r="A1297" s="28" t="s">
        <v>1657</v>
      </c>
      <c r="B1297" s="29">
        <v>0</v>
      </c>
    </row>
    <row r="1298" ht="17.1" customHeight="1" spans="1:2">
      <c r="A1298" s="28" t="s">
        <v>1658</v>
      </c>
      <c r="B1298" s="29">
        <v>0</v>
      </c>
    </row>
    <row r="1299" ht="17.1" customHeight="1" spans="1:2">
      <c r="A1299" s="28" t="s">
        <v>1659</v>
      </c>
      <c r="B1299" s="29">
        <v>0</v>
      </c>
    </row>
    <row r="1300" ht="17.1" customHeight="1" spans="1:2">
      <c r="A1300" s="28" t="s">
        <v>1660</v>
      </c>
      <c r="B1300" s="29">
        <v>0</v>
      </c>
    </row>
    <row r="1301" ht="17.1" customHeight="1" spans="1:2">
      <c r="A1301" s="28" t="s">
        <v>1661</v>
      </c>
      <c r="B1301" s="29">
        <v>0</v>
      </c>
    </row>
    <row r="1302" ht="17.1" customHeight="1" spans="1:2">
      <c r="A1302" s="133" t="s">
        <v>1662</v>
      </c>
      <c r="B1302" s="29">
        <f>SUM(B1303:B1305)</f>
        <v>0</v>
      </c>
    </row>
    <row r="1303" ht="17.1" customHeight="1" spans="1:2">
      <c r="A1303" s="28" t="s">
        <v>1663</v>
      </c>
      <c r="B1303" s="29">
        <v>0</v>
      </c>
    </row>
    <row r="1304" ht="17.1" customHeight="1" spans="1:2">
      <c r="A1304" s="28" t="s">
        <v>1664</v>
      </c>
      <c r="B1304" s="29">
        <v>0</v>
      </c>
    </row>
    <row r="1305" ht="17.1" customHeight="1" spans="1:2">
      <c r="A1305" s="28" t="s">
        <v>1665</v>
      </c>
      <c r="B1305" s="29">
        <v>0</v>
      </c>
    </row>
    <row r="1306" ht="17.1" customHeight="1" spans="1:2">
      <c r="A1306" s="133" t="s">
        <v>1666</v>
      </c>
      <c r="B1306" s="29">
        <f>SUM(B1307:B1309)</f>
        <v>207</v>
      </c>
    </row>
    <row r="1307" ht="17.1" customHeight="1" spans="1:2">
      <c r="A1307" s="28" t="s">
        <v>1667</v>
      </c>
      <c r="B1307" s="29">
        <v>207</v>
      </c>
    </row>
    <row r="1308" ht="17.1" customHeight="1" spans="1:2">
      <c r="A1308" s="28" t="s">
        <v>1668</v>
      </c>
      <c r="B1308" s="29">
        <v>0</v>
      </c>
    </row>
    <row r="1309" ht="17.1" customHeight="1" spans="1:2">
      <c r="A1309" s="28" t="s">
        <v>1669</v>
      </c>
      <c r="B1309" s="29">
        <v>0</v>
      </c>
    </row>
    <row r="1310" ht="17.1" customHeight="1" spans="1:2">
      <c r="A1310" s="133" t="s">
        <v>1670</v>
      </c>
      <c r="B1310" s="29">
        <f t="shared" ref="B1310:B1313" si="2">B1311</f>
        <v>0</v>
      </c>
    </row>
    <row r="1311" ht="17.1" customHeight="1" spans="1:2">
      <c r="A1311" s="28" t="s">
        <v>1671</v>
      </c>
      <c r="B1311" s="29">
        <v>0</v>
      </c>
    </row>
    <row r="1312" ht="17.1" customHeight="1" spans="1:2">
      <c r="A1312" s="133" t="s">
        <v>1672</v>
      </c>
      <c r="B1312" s="29">
        <f t="shared" si="2"/>
        <v>85</v>
      </c>
    </row>
    <row r="1313" ht="17.1" customHeight="1" spans="1:2">
      <c r="A1313" s="133" t="s">
        <v>1673</v>
      </c>
      <c r="B1313" s="29">
        <f t="shared" si="2"/>
        <v>85</v>
      </c>
    </row>
    <row r="1314" ht="17.1" customHeight="1" spans="1:2">
      <c r="A1314" s="28" t="s">
        <v>1674</v>
      </c>
      <c r="B1314" s="29">
        <v>85</v>
      </c>
    </row>
    <row r="1315" ht="17.1" customHeight="1" spans="1:2">
      <c r="A1315" s="133" t="s">
        <v>1675</v>
      </c>
      <c r="B1315" s="29">
        <f>SUM(B1316,B1317,B1318)</f>
        <v>5878</v>
      </c>
    </row>
    <row r="1316" ht="17.1" customHeight="1" spans="1:2">
      <c r="A1316" s="133" t="s">
        <v>1676</v>
      </c>
      <c r="B1316" s="29">
        <v>0</v>
      </c>
    </row>
    <row r="1317" ht="17.1" customHeight="1" spans="1:2">
      <c r="A1317" s="133" t="s">
        <v>1677</v>
      </c>
      <c r="B1317" s="29">
        <v>0</v>
      </c>
    </row>
    <row r="1318" ht="17.1" customHeight="1" spans="1:2">
      <c r="A1318" s="133" t="s">
        <v>1678</v>
      </c>
      <c r="B1318" s="29">
        <f>SUM(B1319:B1322)</f>
        <v>5878</v>
      </c>
    </row>
    <row r="1319" ht="17.1" customHeight="1" spans="1:2">
      <c r="A1319" s="28" t="s">
        <v>1679</v>
      </c>
      <c r="B1319" s="29">
        <v>5875</v>
      </c>
    </row>
    <row r="1320" ht="17.1" customHeight="1" spans="1:2">
      <c r="A1320" s="28" t="s">
        <v>1680</v>
      </c>
      <c r="B1320" s="29">
        <v>0</v>
      </c>
    </row>
    <row r="1321" ht="17.1" customHeight="1" spans="1:2">
      <c r="A1321" s="28" t="s">
        <v>1681</v>
      </c>
      <c r="B1321" s="29">
        <v>3</v>
      </c>
    </row>
    <row r="1322" ht="17.1" customHeight="1" spans="1:2">
      <c r="A1322" s="28" t="s">
        <v>1682</v>
      </c>
      <c r="B1322" s="29">
        <v>0</v>
      </c>
    </row>
    <row r="1323" ht="17.1" customHeight="1" spans="1:2">
      <c r="A1323" s="133" t="s">
        <v>1683</v>
      </c>
      <c r="B1323" s="29">
        <f>B1324+B1325+B1326</f>
        <v>0</v>
      </c>
    </row>
    <row r="1324" ht="17.1" customHeight="1" spans="1:2">
      <c r="A1324" s="133" t="s">
        <v>1684</v>
      </c>
      <c r="B1324" s="29">
        <v>0</v>
      </c>
    </row>
    <row r="1325" ht="17.1" customHeight="1" spans="1:2">
      <c r="A1325" s="133" t="s">
        <v>1685</v>
      </c>
      <c r="B1325" s="29">
        <v>0</v>
      </c>
    </row>
    <row r="1326" ht="17.1" customHeight="1" spans="1:2">
      <c r="A1326" s="133" t="s">
        <v>1686</v>
      </c>
      <c r="B1326" s="29">
        <v>0</v>
      </c>
    </row>
    <row r="1327" ht="17.1" customHeight="1" spans="1:2">
      <c r="A1327" s="28"/>
      <c r="B1327" s="31"/>
    </row>
    <row r="1328" ht="17.1" customHeight="1" spans="1:2">
      <c r="A1328" s="28"/>
      <c r="B1328" s="31"/>
    </row>
    <row r="1329" ht="17.1" customHeight="1" spans="1:2">
      <c r="A1329" s="28"/>
      <c r="B1329" s="31"/>
    </row>
    <row r="1330" ht="17.1" customHeight="1" spans="1:2">
      <c r="A1330" s="28"/>
      <c r="B1330" s="31"/>
    </row>
    <row r="1331" ht="17.1" customHeight="1" spans="1:2">
      <c r="A1331" s="28"/>
      <c r="B1331" s="31"/>
    </row>
    <row r="1332" ht="17.1" customHeight="1" spans="1:2">
      <c r="A1332" s="28"/>
      <c r="B1332" s="31"/>
    </row>
    <row r="1333" ht="17.1" customHeight="1" spans="1:2">
      <c r="A1333" s="28"/>
      <c r="B1333" s="31"/>
    </row>
    <row r="1334" ht="17.1" customHeight="1" spans="1:2">
      <c r="A1334" s="28"/>
      <c r="B1334" s="31"/>
    </row>
    <row r="1335" ht="17.1" customHeight="1" spans="1:2">
      <c r="A1335" s="28"/>
      <c r="B1335" s="31"/>
    </row>
    <row r="1336" ht="17.1" customHeight="1" spans="1:2">
      <c r="A1336" s="28"/>
      <c r="B1336" s="31"/>
    </row>
    <row r="1337" ht="17.1" customHeight="1" spans="1:2">
      <c r="A1337" s="28"/>
      <c r="B1337" s="31"/>
    </row>
    <row r="1338" ht="17.1" customHeight="1" spans="1:2">
      <c r="A1338" s="28"/>
      <c r="B1338" s="31"/>
    </row>
    <row r="1339" ht="17.1" customHeight="1" spans="1:2">
      <c r="A1339" s="28"/>
      <c r="B1339" s="31"/>
    </row>
    <row r="1340" ht="17.1" customHeight="1" spans="1:2">
      <c r="A1340" s="28"/>
      <c r="B1340" s="31"/>
    </row>
    <row r="1341" ht="17.25" customHeight="1" spans="1:2">
      <c r="A1341" s="28"/>
      <c r="B1341" s="31"/>
    </row>
    <row r="1342" ht="17.1" customHeight="1" spans="1:2">
      <c r="A1342" s="26" t="s">
        <v>1687</v>
      </c>
      <c r="B1342" s="29">
        <f>B5+B293+B383+B435+B491+B548+B674+B746+B825+B848+B959+B1023+B1087+B1107+B1147+B1192+B1212+B1256+B1312+B1315</f>
        <v>492390</v>
      </c>
    </row>
    <row r="1343" ht="17.1" customHeight="1"/>
  </sheetData>
  <mergeCells count="3">
    <mergeCell ref="A1:B1"/>
    <mergeCell ref="A2:B2"/>
    <mergeCell ref="A3:B3"/>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I24" sqref="I24"/>
    </sheetView>
  </sheetViews>
  <sheetFormatPr defaultColWidth="9" defaultRowHeight="13.5" outlineLevelCol="1"/>
  <cols>
    <col min="1" max="1" width="58.5" customWidth="1"/>
    <col min="2" max="2" width="54.125" customWidth="1"/>
  </cols>
  <sheetData>
    <row r="1" ht="61.5" customHeight="1" spans="1:2">
      <c r="A1" s="55" t="s">
        <v>2319</v>
      </c>
      <c r="B1" s="55"/>
    </row>
    <row r="2" ht="22" customHeight="1" spans="1:2">
      <c r="A2" s="56"/>
      <c r="B2" s="57" t="s">
        <v>1689</v>
      </c>
    </row>
    <row r="3" ht="30" customHeight="1" spans="1:2">
      <c r="A3" s="58" t="s">
        <v>2320</v>
      </c>
      <c r="B3" s="58" t="s">
        <v>2321</v>
      </c>
    </row>
    <row r="4" ht="30" customHeight="1" spans="1:2">
      <c r="A4" s="58" t="s">
        <v>2322</v>
      </c>
      <c r="B4" s="58"/>
    </row>
    <row r="5" ht="30" customHeight="1" spans="1:2">
      <c r="A5" s="58" t="s">
        <v>2323</v>
      </c>
      <c r="B5" s="58">
        <v>737</v>
      </c>
    </row>
    <row r="6" ht="30" customHeight="1" spans="1:2">
      <c r="A6" s="58" t="s">
        <v>2324</v>
      </c>
      <c r="B6" s="58"/>
    </row>
    <row r="7" ht="30" customHeight="1" spans="1:2">
      <c r="A7" s="58" t="s">
        <v>2325</v>
      </c>
      <c r="B7" s="58">
        <v>564</v>
      </c>
    </row>
    <row r="8" ht="30" customHeight="1" spans="1:2">
      <c r="A8" s="58" t="s">
        <v>1835</v>
      </c>
      <c r="B8" s="58">
        <f>SUM(B4:B7)</f>
        <v>1301</v>
      </c>
    </row>
    <row r="9" ht="30" customHeight="1" spans="1:2">
      <c r="A9" s="59" t="s">
        <v>2326</v>
      </c>
      <c r="B9" s="59"/>
    </row>
    <row r="10" ht="30" customHeight="1" spans="1:2">
      <c r="A10" s="60" t="s">
        <v>2327</v>
      </c>
      <c r="B10" s="60"/>
    </row>
    <row r="11" ht="30" customHeight="1" spans="1:2">
      <c r="A11" s="60" t="s">
        <v>2328</v>
      </c>
      <c r="B11" s="60"/>
    </row>
    <row r="12" ht="30" customHeight="1" spans="1:2">
      <c r="A12" s="60" t="s">
        <v>2329</v>
      </c>
      <c r="B12" s="60"/>
    </row>
  </sheetData>
  <mergeCells count="2">
    <mergeCell ref="A1:B1"/>
    <mergeCell ref="A9:B9"/>
  </mergeCells>
  <pageMargins left="0.699305555555556" right="0.699305555555556" top="0.75" bottom="0.75" header="0.3" footer="0.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1"/>
  <sheetViews>
    <sheetView topLeftCell="B1" workbookViewId="0">
      <pane ySplit="5" topLeftCell="A173" activePane="bottomLeft" state="frozen"/>
      <selection/>
      <selection pane="bottomLeft" activeCell="I24" sqref="I24"/>
    </sheetView>
  </sheetViews>
  <sheetFormatPr defaultColWidth="9.125" defaultRowHeight="14.25"/>
  <cols>
    <col min="1" max="1" width="28.25" style="37" customWidth="1"/>
    <col min="2" max="2" width="9.44166666666667" style="37" customWidth="1"/>
    <col min="3" max="3" width="8.46666666666667" style="37" customWidth="1"/>
    <col min="4" max="4" width="9.025" style="38" customWidth="1"/>
    <col min="5" max="5" width="5.275" style="37" customWidth="1"/>
    <col min="6" max="6" width="7.35833333333333" style="38" customWidth="1"/>
    <col min="7" max="7" width="6.625" style="38" customWidth="1"/>
    <col min="8" max="8" width="7.21666666666667" style="38" customWidth="1"/>
    <col min="9" max="9" width="5" style="38" customWidth="1"/>
    <col min="10" max="10" width="30.275" style="37" customWidth="1"/>
    <col min="11" max="11" width="8.475" style="37" customWidth="1"/>
    <col min="12" max="12" width="8.375" style="37" customWidth="1"/>
    <col min="13" max="13" width="6.525" style="38" customWidth="1"/>
    <col min="14" max="15" width="8.375" style="38" customWidth="1"/>
    <col min="16" max="16" width="5.275" style="38" customWidth="1"/>
    <col min="17" max="17" width="25.8333333333333" style="37" customWidth="1"/>
    <col min="18" max="18" width="7.21666666666667" style="37" customWidth="1"/>
    <col min="19" max="19" width="4.725" style="37" customWidth="1"/>
    <col min="20" max="20" width="6.65833333333333" style="37" customWidth="1"/>
    <col min="21" max="256" width="9.125" style="37" customWidth="1"/>
    <col min="257" max="16384" width="9.125" style="37"/>
  </cols>
  <sheetData>
    <row r="1" ht="38.65" customHeight="1" spans="1:20">
      <c r="A1" s="39" t="s">
        <v>2330</v>
      </c>
      <c r="B1" s="39"/>
      <c r="C1" s="39"/>
      <c r="D1" s="40"/>
      <c r="E1" s="39"/>
      <c r="F1" s="40"/>
      <c r="G1" s="40"/>
      <c r="H1" s="40"/>
      <c r="I1" s="40"/>
      <c r="J1" s="39"/>
      <c r="K1" s="39"/>
      <c r="L1" s="39"/>
      <c r="M1" s="40"/>
      <c r="N1" s="40"/>
      <c r="O1" s="40"/>
      <c r="P1" s="40"/>
      <c r="Q1" s="39"/>
      <c r="R1" s="39"/>
      <c r="S1" s="39"/>
      <c r="T1" s="39"/>
    </row>
    <row r="2" ht="17.1" customHeight="1" spans="1:20">
      <c r="A2" s="41"/>
      <c r="B2" s="41"/>
      <c r="C2" s="41"/>
      <c r="D2" s="42"/>
      <c r="E2" s="41"/>
      <c r="F2" s="42"/>
      <c r="G2" s="42"/>
      <c r="H2" s="42"/>
      <c r="I2" s="42"/>
      <c r="J2" s="41"/>
      <c r="K2" s="41"/>
      <c r="L2" s="41"/>
      <c r="M2" s="42"/>
      <c r="N2" s="42"/>
      <c r="O2" s="42"/>
      <c r="P2" s="42"/>
      <c r="Q2" s="41"/>
      <c r="R2" s="41"/>
      <c r="S2" s="41"/>
      <c r="T2" s="41"/>
    </row>
    <row r="3" ht="17.1" customHeight="1" spans="1:20">
      <c r="A3" s="43" t="s">
        <v>1</v>
      </c>
      <c r="B3" s="43"/>
      <c r="C3" s="43"/>
      <c r="D3" s="44"/>
      <c r="E3" s="43"/>
      <c r="F3" s="44"/>
      <c r="G3" s="44"/>
      <c r="H3" s="44"/>
      <c r="I3" s="44"/>
      <c r="J3" s="43"/>
      <c r="K3" s="43"/>
      <c r="L3" s="43"/>
      <c r="M3" s="44"/>
      <c r="N3" s="44"/>
      <c r="O3" s="44"/>
      <c r="P3" s="44"/>
      <c r="Q3" s="43"/>
      <c r="R3" s="43"/>
      <c r="S3" s="43"/>
      <c r="T3" s="43"/>
    </row>
    <row r="4" s="36" customFormat="1" ht="15.95" customHeight="1" spans="1:20">
      <c r="A4" s="45" t="s">
        <v>2331</v>
      </c>
      <c r="B4" s="45" t="s">
        <v>1835</v>
      </c>
      <c r="C4" s="45" t="s">
        <v>2332</v>
      </c>
      <c r="D4" s="46" t="s">
        <v>2018</v>
      </c>
      <c r="E4" s="46" t="s">
        <v>2020</v>
      </c>
      <c r="F4" s="46" t="s">
        <v>2021</v>
      </c>
      <c r="G4" s="46" t="s">
        <v>2022</v>
      </c>
      <c r="H4" s="46" t="s">
        <v>2023</v>
      </c>
      <c r="I4" s="46" t="s">
        <v>2024</v>
      </c>
      <c r="J4" s="45" t="s">
        <v>2333</v>
      </c>
      <c r="K4" s="45" t="s">
        <v>1835</v>
      </c>
      <c r="L4" s="45" t="s">
        <v>2334</v>
      </c>
      <c r="M4" s="46" t="s">
        <v>2335</v>
      </c>
      <c r="N4" s="46" t="s">
        <v>2273</v>
      </c>
      <c r="O4" s="46" t="s">
        <v>2336</v>
      </c>
      <c r="P4" s="46" t="s">
        <v>2337</v>
      </c>
      <c r="Q4" s="45" t="s">
        <v>2338</v>
      </c>
      <c r="R4" s="45" t="s">
        <v>1835</v>
      </c>
      <c r="S4" s="46" t="s">
        <v>2339</v>
      </c>
      <c r="T4" s="46" t="s">
        <v>2274</v>
      </c>
    </row>
    <row r="5" s="36" customFormat="1" ht="86" customHeight="1" spans="1:20">
      <c r="A5" s="26"/>
      <c r="B5" s="26"/>
      <c r="C5" s="26"/>
      <c r="D5" s="47"/>
      <c r="E5" s="47"/>
      <c r="F5" s="47"/>
      <c r="G5" s="47"/>
      <c r="H5" s="47"/>
      <c r="I5" s="47"/>
      <c r="J5" s="26"/>
      <c r="K5" s="26"/>
      <c r="L5" s="26"/>
      <c r="M5" s="47"/>
      <c r="N5" s="47"/>
      <c r="O5" s="47"/>
      <c r="P5" s="47"/>
      <c r="Q5" s="26"/>
      <c r="R5" s="26"/>
      <c r="S5" s="47"/>
      <c r="T5" s="47"/>
    </row>
    <row r="6" ht="17.1" customHeight="1" spans="1:20">
      <c r="A6" s="28" t="s">
        <v>2340</v>
      </c>
      <c r="B6" s="29">
        <f>SUM(C6:I6)</f>
        <v>64</v>
      </c>
      <c r="C6" s="29">
        <v>0</v>
      </c>
      <c r="D6" s="48">
        <v>64</v>
      </c>
      <c r="E6" s="29">
        <v>0</v>
      </c>
      <c r="F6" s="48"/>
      <c r="G6" s="48">
        <v>0</v>
      </c>
      <c r="H6" s="48">
        <v>0</v>
      </c>
      <c r="I6" s="48">
        <v>0</v>
      </c>
      <c r="J6" s="28" t="s">
        <v>2341</v>
      </c>
      <c r="K6" s="29">
        <f>SUM(L6:P6)</f>
        <v>0</v>
      </c>
      <c r="L6" s="29">
        <f>L7</f>
        <v>0</v>
      </c>
      <c r="M6" s="48">
        <v>0</v>
      </c>
      <c r="N6" s="48"/>
      <c r="O6" s="48">
        <v>0</v>
      </c>
      <c r="P6" s="48">
        <v>0</v>
      </c>
      <c r="Q6" s="28" t="s">
        <v>2342</v>
      </c>
      <c r="R6" s="29">
        <f>S6+T6</f>
        <v>64</v>
      </c>
      <c r="S6" s="29">
        <v>0</v>
      </c>
      <c r="T6" s="29">
        <f>B6-K6-S6</f>
        <v>64</v>
      </c>
    </row>
    <row r="7" ht="17.1" customHeight="1" spans="1:20">
      <c r="A7" s="28"/>
      <c r="B7" s="31"/>
      <c r="C7" s="31"/>
      <c r="D7" s="49"/>
      <c r="E7" s="31"/>
      <c r="F7" s="49"/>
      <c r="G7" s="49"/>
      <c r="H7" s="49"/>
      <c r="I7" s="49"/>
      <c r="J7" s="28" t="s">
        <v>2035</v>
      </c>
      <c r="K7" s="31"/>
      <c r="L7" s="29">
        <f>SUM(L8:L11)</f>
        <v>0</v>
      </c>
      <c r="M7" s="49"/>
      <c r="N7" s="49"/>
      <c r="O7" s="49"/>
      <c r="P7" s="49"/>
      <c r="Q7" s="28"/>
      <c r="R7" s="31"/>
      <c r="S7" s="31"/>
      <c r="T7" s="31"/>
    </row>
    <row r="8" ht="17.1" customHeight="1" spans="1:20">
      <c r="A8" s="28"/>
      <c r="B8" s="31"/>
      <c r="C8" s="31"/>
      <c r="D8" s="49"/>
      <c r="E8" s="31"/>
      <c r="F8" s="49"/>
      <c r="G8" s="49"/>
      <c r="H8" s="49"/>
      <c r="I8" s="49"/>
      <c r="J8" s="28" t="s">
        <v>2036</v>
      </c>
      <c r="K8" s="31"/>
      <c r="L8" s="29"/>
      <c r="M8" s="49"/>
      <c r="N8" s="49"/>
      <c r="O8" s="49"/>
      <c r="P8" s="49"/>
      <c r="Q8" s="28"/>
      <c r="R8" s="31"/>
      <c r="S8" s="31"/>
      <c r="T8" s="31"/>
    </row>
    <row r="9" ht="17.1" customHeight="1" spans="1:20">
      <c r="A9" s="28"/>
      <c r="B9" s="31"/>
      <c r="C9" s="31"/>
      <c r="D9" s="49"/>
      <c r="E9" s="31"/>
      <c r="F9" s="49"/>
      <c r="G9" s="49"/>
      <c r="H9" s="49"/>
      <c r="I9" s="49"/>
      <c r="J9" s="28" t="s">
        <v>2048</v>
      </c>
      <c r="K9" s="31"/>
      <c r="L9" s="29"/>
      <c r="M9" s="49"/>
      <c r="N9" s="49"/>
      <c r="O9" s="49"/>
      <c r="P9" s="49"/>
      <c r="Q9" s="28"/>
      <c r="R9" s="31"/>
      <c r="S9" s="31"/>
      <c r="T9" s="31"/>
    </row>
    <row r="10" ht="17.1" customHeight="1" spans="1:20">
      <c r="A10" s="28"/>
      <c r="B10" s="31"/>
      <c r="C10" s="31"/>
      <c r="D10" s="49"/>
      <c r="E10" s="31"/>
      <c r="F10" s="49"/>
      <c r="G10" s="49"/>
      <c r="H10" s="49"/>
      <c r="I10" s="49"/>
      <c r="J10" s="28" t="s">
        <v>2343</v>
      </c>
      <c r="K10" s="31"/>
      <c r="L10" s="29"/>
      <c r="M10" s="49"/>
      <c r="N10" s="49"/>
      <c r="O10" s="49"/>
      <c r="P10" s="49"/>
      <c r="Q10" s="28"/>
      <c r="R10" s="31"/>
      <c r="S10" s="31"/>
      <c r="T10" s="31"/>
    </row>
    <row r="11" ht="17.1" customHeight="1" spans="1:20">
      <c r="A11" s="28"/>
      <c r="B11" s="31"/>
      <c r="C11" s="31"/>
      <c r="D11" s="49"/>
      <c r="E11" s="31"/>
      <c r="F11" s="49"/>
      <c r="G11" s="49"/>
      <c r="H11" s="49"/>
      <c r="I11" s="49"/>
      <c r="J11" s="28" t="s">
        <v>2040</v>
      </c>
      <c r="K11" s="31"/>
      <c r="L11" s="29"/>
      <c r="M11" s="49"/>
      <c r="N11" s="49"/>
      <c r="O11" s="49"/>
      <c r="P11" s="49"/>
      <c r="Q11" s="28"/>
      <c r="R11" s="31"/>
      <c r="S11" s="31"/>
      <c r="T11" s="31"/>
    </row>
    <row r="12" ht="17.1" customHeight="1" spans="1:20">
      <c r="A12" s="28" t="s">
        <v>2344</v>
      </c>
      <c r="B12" s="29">
        <f>SUM(C12:I12)</f>
        <v>1616</v>
      </c>
      <c r="C12" s="29">
        <v>0</v>
      </c>
      <c r="D12" s="48">
        <v>1616</v>
      </c>
      <c r="E12" s="29">
        <v>0</v>
      </c>
      <c r="F12" s="48"/>
      <c r="G12" s="48">
        <v>0</v>
      </c>
      <c r="H12" s="48">
        <v>0</v>
      </c>
      <c r="I12" s="48">
        <v>0</v>
      </c>
      <c r="J12" s="28" t="s">
        <v>2345</v>
      </c>
      <c r="K12" s="29">
        <f>SUM(L12:P12)</f>
        <v>1327</v>
      </c>
      <c r="L12" s="29">
        <f>SUM(L13:L15)</f>
        <v>1327</v>
      </c>
      <c r="M12" s="48">
        <v>0</v>
      </c>
      <c r="N12" s="48"/>
      <c r="O12" s="48">
        <v>0</v>
      </c>
      <c r="P12" s="48">
        <v>0</v>
      </c>
      <c r="Q12" s="28" t="s">
        <v>2346</v>
      </c>
      <c r="R12" s="29">
        <f>S12+T12</f>
        <v>289</v>
      </c>
      <c r="S12" s="29">
        <v>0</v>
      </c>
      <c r="T12" s="29">
        <f>B12-K12-S12</f>
        <v>289</v>
      </c>
    </row>
    <row r="13" ht="17.1" customHeight="1" spans="1:20">
      <c r="A13" s="28"/>
      <c r="B13" s="31"/>
      <c r="C13" s="31"/>
      <c r="D13" s="49"/>
      <c r="E13" s="31"/>
      <c r="F13" s="49"/>
      <c r="G13" s="49"/>
      <c r="H13" s="49"/>
      <c r="I13" s="49"/>
      <c r="J13" s="28" t="s">
        <v>2347</v>
      </c>
      <c r="K13" s="31"/>
      <c r="L13" s="29">
        <v>1327</v>
      </c>
      <c r="M13" s="49"/>
      <c r="N13" s="49"/>
      <c r="O13" s="49"/>
      <c r="P13" s="49"/>
      <c r="Q13" s="28"/>
      <c r="R13" s="31"/>
      <c r="S13" s="31"/>
      <c r="T13" s="31"/>
    </row>
    <row r="14" ht="17.1" customHeight="1" spans="1:20">
      <c r="A14" s="28"/>
      <c r="B14" s="31"/>
      <c r="C14" s="31"/>
      <c r="D14" s="49"/>
      <c r="E14" s="31"/>
      <c r="F14" s="49"/>
      <c r="G14" s="49"/>
      <c r="H14" s="49"/>
      <c r="I14" s="49"/>
      <c r="J14" s="28" t="s">
        <v>2348</v>
      </c>
      <c r="K14" s="31"/>
      <c r="L14" s="29"/>
      <c r="M14" s="49"/>
      <c r="N14" s="49"/>
      <c r="O14" s="49"/>
      <c r="P14" s="49"/>
      <c r="Q14" s="28"/>
      <c r="R14" s="31"/>
      <c r="S14" s="31"/>
      <c r="T14" s="31"/>
    </row>
    <row r="15" ht="17.1" customHeight="1" spans="1:20">
      <c r="A15" s="28"/>
      <c r="B15" s="31"/>
      <c r="C15" s="31"/>
      <c r="D15" s="49"/>
      <c r="E15" s="31"/>
      <c r="F15" s="49"/>
      <c r="G15" s="49"/>
      <c r="H15" s="49"/>
      <c r="I15" s="49"/>
      <c r="J15" s="28" t="s">
        <v>2349</v>
      </c>
      <c r="K15" s="31"/>
      <c r="L15" s="29"/>
      <c r="M15" s="49"/>
      <c r="N15" s="49"/>
      <c r="O15" s="49"/>
      <c r="P15" s="49"/>
      <c r="Q15" s="28"/>
      <c r="R15" s="31"/>
      <c r="S15" s="31"/>
      <c r="T15" s="31"/>
    </row>
    <row r="16" ht="17.1" customHeight="1" spans="1:20">
      <c r="A16" s="28" t="s">
        <v>2350</v>
      </c>
      <c r="B16" s="29">
        <f>SUM(C16:I16)</f>
        <v>392</v>
      </c>
      <c r="C16" s="29">
        <v>0</v>
      </c>
      <c r="D16" s="48">
        <v>392</v>
      </c>
      <c r="E16" s="29">
        <v>0</v>
      </c>
      <c r="F16" s="48">
        <v>0</v>
      </c>
      <c r="G16" s="48">
        <v>0</v>
      </c>
      <c r="H16" s="48">
        <v>0</v>
      </c>
      <c r="I16" s="48">
        <v>0</v>
      </c>
      <c r="J16" s="28" t="s">
        <v>2351</v>
      </c>
      <c r="K16" s="29">
        <f>SUM(L16:P16)</f>
        <v>175</v>
      </c>
      <c r="L16" s="29">
        <f>L17+L18+L19</f>
        <v>175</v>
      </c>
      <c r="M16" s="48">
        <v>0</v>
      </c>
      <c r="N16" s="48">
        <v>0</v>
      </c>
      <c r="O16" s="48">
        <v>0</v>
      </c>
      <c r="P16" s="48">
        <v>0</v>
      </c>
      <c r="Q16" s="28" t="s">
        <v>2352</v>
      </c>
      <c r="R16" s="29">
        <f>S16+T16</f>
        <v>217</v>
      </c>
      <c r="S16" s="29">
        <v>0</v>
      </c>
      <c r="T16" s="29">
        <f>B16-K16-S16</f>
        <v>217</v>
      </c>
    </row>
    <row r="17" ht="17.1" customHeight="1" spans="1:20">
      <c r="A17" s="28"/>
      <c r="B17" s="31"/>
      <c r="C17" s="31"/>
      <c r="D17" s="49"/>
      <c r="E17" s="31"/>
      <c r="F17" s="49"/>
      <c r="G17" s="49"/>
      <c r="H17" s="49"/>
      <c r="I17" s="49"/>
      <c r="J17" s="28" t="s">
        <v>2347</v>
      </c>
      <c r="K17" s="31"/>
      <c r="L17" s="29"/>
      <c r="M17" s="49"/>
      <c r="N17" s="49"/>
      <c r="O17" s="49"/>
      <c r="P17" s="49"/>
      <c r="Q17" s="28"/>
      <c r="R17" s="31"/>
      <c r="S17" s="31"/>
      <c r="T17" s="31"/>
    </row>
    <row r="18" ht="17.1" customHeight="1" spans="1:20">
      <c r="A18" s="28"/>
      <c r="B18" s="31"/>
      <c r="C18" s="31"/>
      <c r="D18" s="49"/>
      <c r="E18" s="31"/>
      <c r="F18" s="49"/>
      <c r="G18" s="49"/>
      <c r="H18" s="49"/>
      <c r="I18" s="49"/>
      <c r="J18" s="28" t="s">
        <v>2348</v>
      </c>
      <c r="K18" s="31"/>
      <c r="L18" s="29">
        <v>175</v>
      </c>
      <c r="M18" s="49"/>
      <c r="N18" s="49"/>
      <c r="O18" s="49"/>
      <c r="P18" s="49"/>
      <c r="Q18" s="28"/>
      <c r="R18" s="31"/>
      <c r="S18" s="31"/>
      <c r="T18" s="31"/>
    </row>
    <row r="19" ht="17.1" customHeight="1" spans="1:20">
      <c r="A19" s="28"/>
      <c r="B19" s="31"/>
      <c r="C19" s="31"/>
      <c r="D19" s="49"/>
      <c r="E19" s="31"/>
      <c r="F19" s="49"/>
      <c r="G19" s="49"/>
      <c r="H19" s="49"/>
      <c r="I19" s="49"/>
      <c r="J19" s="28" t="s">
        <v>2353</v>
      </c>
      <c r="K19" s="31"/>
      <c r="L19" s="29">
        <v>0</v>
      </c>
      <c r="M19" s="49"/>
      <c r="N19" s="49"/>
      <c r="O19" s="49"/>
      <c r="P19" s="49"/>
      <c r="Q19" s="28"/>
      <c r="R19" s="31"/>
      <c r="S19" s="31"/>
      <c r="T19" s="31"/>
    </row>
    <row r="20" ht="17.1" customHeight="1" spans="1:20">
      <c r="A20" s="28"/>
      <c r="B20" s="31"/>
      <c r="C20" s="31"/>
      <c r="D20" s="49"/>
      <c r="E20" s="31"/>
      <c r="F20" s="49"/>
      <c r="G20" s="49"/>
      <c r="H20" s="49"/>
      <c r="I20" s="49"/>
      <c r="J20" s="28" t="s">
        <v>2354</v>
      </c>
      <c r="K20" s="31"/>
      <c r="L20" s="29"/>
      <c r="M20" s="49"/>
      <c r="N20" s="49"/>
      <c r="O20" s="49"/>
      <c r="P20" s="49"/>
      <c r="Q20" s="28"/>
      <c r="R20" s="31"/>
      <c r="S20" s="31"/>
      <c r="T20" s="31"/>
    </row>
    <row r="21" ht="17.1" customHeight="1" spans="1:20">
      <c r="A21" s="28" t="s">
        <v>2355</v>
      </c>
      <c r="B21" s="29">
        <f>SUM(C21:I21)</f>
        <v>0</v>
      </c>
      <c r="C21" s="29">
        <v>0</v>
      </c>
      <c r="D21" s="48">
        <v>0</v>
      </c>
      <c r="E21" s="29">
        <v>0</v>
      </c>
      <c r="F21" s="48">
        <v>0</v>
      </c>
      <c r="G21" s="48">
        <v>0</v>
      </c>
      <c r="H21" s="48">
        <v>0</v>
      </c>
      <c r="I21" s="48">
        <v>0</v>
      </c>
      <c r="J21" s="28" t="s">
        <v>2356</v>
      </c>
      <c r="K21" s="29">
        <f>SUM(L21:P21)</f>
        <v>0</v>
      </c>
      <c r="L21" s="29">
        <v>0</v>
      </c>
      <c r="M21" s="48">
        <v>0</v>
      </c>
      <c r="N21" s="48">
        <v>0</v>
      </c>
      <c r="O21" s="48">
        <v>0</v>
      </c>
      <c r="P21" s="48">
        <v>0</v>
      </c>
      <c r="Q21" s="28" t="s">
        <v>2357</v>
      </c>
      <c r="R21" s="29">
        <f>S21+T21</f>
        <v>0</v>
      </c>
      <c r="S21" s="29">
        <v>0</v>
      </c>
      <c r="T21" s="29">
        <f>B21-K21-S21</f>
        <v>0</v>
      </c>
    </row>
    <row r="22" ht="17.1" customHeight="1" spans="1:20">
      <c r="A22" s="28"/>
      <c r="B22" s="31"/>
      <c r="C22" s="31"/>
      <c r="D22" s="49"/>
      <c r="E22" s="31"/>
      <c r="F22" s="49"/>
      <c r="G22" s="49"/>
      <c r="H22" s="49"/>
      <c r="I22" s="49"/>
      <c r="J22" s="28" t="s">
        <v>2358</v>
      </c>
      <c r="K22" s="31"/>
      <c r="L22" s="29">
        <v>0</v>
      </c>
      <c r="M22" s="49"/>
      <c r="N22" s="49"/>
      <c r="O22" s="49"/>
      <c r="P22" s="49"/>
      <c r="Q22" s="28"/>
      <c r="R22" s="31"/>
      <c r="S22" s="31"/>
      <c r="T22" s="31"/>
    </row>
    <row r="23" ht="17.1" customHeight="1" spans="1:20">
      <c r="A23" s="28"/>
      <c r="B23" s="31"/>
      <c r="C23" s="31"/>
      <c r="D23" s="49"/>
      <c r="E23" s="31"/>
      <c r="F23" s="49"/>
      <c r="G23" s="49"/>
      <c r="H23" s="49"/>
      <c r="I23" s="49"/>
      <c r="J23" s="28" t="s">
        <v>2359</v>
      </c>
      <c r="K23" s="31"/>
      <c r="L23" s="29">
        <v>0</v>
      </c>
      <c r="M23" s="49"/>
      <c r="N23" s="49"/>
      <c r="O23" s="49"/>
      <c r="P23" s="49"/>
      <c r="Q23" s="28"/>
      <c r="R23" s="31"/>
      <c r="S23" s="31"/>
      <c r="T23" s="31"/>
    </row>
    <row r="24" ht="17.1" customHeight="1" spans="1:20">
      <c r="A24" s="28"/>
      <c r="B24" s="31"/>
      <c r="C24" s="31"/>
      <c r="D24" s="49"/>
      <c r="E24" s="31"/>
      <c r="F24" s="49"/>
      <c r="G24" s="49"/>
      <c r="H24" s="49"/>
      <c r="I24" s="49"/>
      <c r="J24" s="28" t="s">
        <v>2360</v>
      </c>
      <c r="K24" s="31"/>
      <c r="L24" s="29">
        <v>0</v>
      </c>
      <c r="M24" s="49"/>
      <c r="N24" s="49"/>
      <c r="O24" s="49"/>
      <c r="P24" s="49"/>
      <c r="Q24" s="28"/>
      <c r="R24" s="31"/>
      <c r="S24" s="31"/>
      <c r="T24" s="31"/>
    </row>
    <row r="25" ht="17.1" customHeight="1" spans="1:20">
      <c r="A25" s="28"/>
      <c r="B25" s="31"/>
      <c r="C25" s="31"/>
      <c r="D25" s="49"/>
      <c r="E25" s="31"/>
      <c r="F25" s="49"/>
      <c r="G25" s="49"/>
      <c r="H25" s="49"/>
      <c r="I25" s="49"/>
      <c r="J25" s="28" t="s">
        <v>2361</v>
      </c>
      <c r="K25" s="31"/>
      <c r="L25" s="29">
        <v>0</v>
      </c>
      <c r="M25" s="49"/>
      <c r="N25" s="49"/>
      <c r="O25" s="49"/>
      <c r="P25" s="49"/>
      <c r="Q25" s="28"/>
      <c r="R25" s="31"/>
      <c r="S25" s="31"/>
      <c r="T25" s="31"/>
    </row>
    <row r="26" ht="17.1" customHeight="1" spans="1:20">
      <c r="A26" s="28" t="s">
        <v>2362</v>
      </c>
      <c r="B26" s="29">
        <f>SUM(C26:I26)</f>
        <v>174434</v>
      </c>
      <c r="C26" s="29">
        <f>SUM(C27:C31)</f>
        <v>140685</v>
      </c>
      <c r="D26" s="48">
        <v>4125</v>
      </c>
      <c r="E26" s="29"/>
      <c r="F26" s="48">
        <v>724</v>
      </c>
      <c r="G26" s="48"/>
      <c r="H26" s="48">
        <v>28900</v>
      </c>
      <c r="I26" s="48">
        <v>0</v>
      </c>
      <c r="J26" s="28" t="s">
        <v>2363</v>
      </c>
      <c r="K26" s="29">
        <f>SUM(L26:P26)</f>
        <v>154112</v>
      </c>
      <c r="L26" s="29">
        <f>L27+L40+L43+L41+4715</f>
        <v>111784</v>
      </c>
      <c r="M26" s="48"/>
      <c r="N26" s="48">
        <v>39778</v>
      </c>
      <c r="O26" s="48">
        <v>2550</v>
      </c>
      <c r="P26" s="48">
        <v>0</v>
      </c>
      <c r="Q26" s="28" t="s">
        <v>2364</v>
      </c>
      <c r="R26" s="29">
        <f>S26+T26</f>
        <v>20322</v>
      </c>
      <c r="S26" s="29">
        <v>0</v>
      </c>
      <c r="T26" s="29">
        <f>B26-K26-S26</f>
        <v>20322</v>
      </c>
    </row>
    <row r="27" ht="17.1" customHeight="1" spans="1:20">
      <c r="A27" s="28" t="s">
        <v>2365</v>
      </c>
      <c r="B27" s="31"/>
      <c r="C27" s="29"/>
      <c r="D27" s="49"/>
      <c r="E27" s="31"/>
      <c r="F27" s="49"/>
      <c r="G27" s="49"/>
      <c r="H27" s="49"/>
      <c r="I27" s="49"/>
      <c r="J27" s="28" t="s">
        <v>2063</v>
      </c>
      <c r="K27" s="31"/>
      <c r="L27" s="29">
        <f>SUM(L28:L39)</f>
        <v>98169</v>
      </c>
      <c r="M27" s="49"/>
      <c r="N27" s="49"/>
      <c r="O27" s="49"/>
      <c r="P27" s="49"/>
      <c r="Q27" s="28"/>
      <c r="R27" s="31"/>
      <c r="S27" s="31"/>
      <c r="T27" s="31"/>
    </row>
    <row r="28" ht="17.1" customHeight="1" spans="1:20">
      <c r="A28" s="28" t="s">
        <v>2366</v>
      </c>
      <c r="B28" s="31"/>
      <c r="C28" s="29"/>
      <c r="D28" s="49"/>
      <c r="E28" s="31"/>
      <c r="F28" s="49"/>
      <c r="G28" s="49"/>
      <c r="H28" s="49"/>
      <c r="I28" s="49"/>
      <c r="J28" s="28" t="s">
        <v>2064</v>
      </c>
      <c r="K28" s="31"/>
      <c r="L28" s="29">
        <v>19755</v>
      </c>
      <c r="M28" s="49"/>
      <c r="N28" s="49"/>
      <c r="O28" s="49"/>
      <c r="P28" s="49"/>
      <c r="Q28" s="28"/>
      <c r="R28" s="31"/>
      <c r="S28" s="31"/>
      <c r="T28" s="31"/>
    </row>
    <row r="29" ht="17.1" customHeight="1" spans="1:20">
      <c r="A29" s="28" t="s">
        <v>2367</v>
      </c>
      <c r="B29" s="31"/>
      <c r="C29" s="29"/>
      <c r="D29" s="49"/>
      <c r="E29" s="31"/>
      <c r="F29" s="49"/>
      <c r="G29" s="49"/>
      <c r="H29" s="49"/>
      <c r="I29" s="49"/>
      <c r="J29" s="28" t="s">
        <v>2065</v>
      </c>
      <c r="K29" s="31"/>
      <c r="L29" s="29">
        <v>4165</v>
      </c>
      <c r="M29" s="49"/>
      <c r="N29" s="49"/>
      <c r="O29" s="49"/>
      <c r="P29" s="49"/>
      <c r="Q29" s="28"/>
      <c r="R29" s="31"/>
      <c r="S29" s="31"/>
      <c r="T29" s="31"/>
    </row>
    <row r="30" ht="17.1" customHeight="1" spans="1:20">
      <c r="A30" s="28" t="s">
        <v>2368</v>
      </c>
      <c r="B30" s="31"/>
      <c r="C30" s="29"/>
      <c r="D30" s="49"/>
      <c r="E30" s="31"/>
      <c r="F30" s="49"/>
      <c r="G30" s="49"/>
      <c r="H30" s="49"/>
      <c r="I30" s="49"/>
      <c r="J30" s="28" t="s">
        <v>2066</v>
      </c>
      <c r="K30" s="31"/>
      <c r="L30" s="29">
        <v>25302</v>
      </c>
      <c r="M30" s="49"/>
      <c r="N30" s="49"/>
      <c r="O30" s="49"/>
      <c r="P30" s="49"/>
      <c r="Q30" s="28"/>
      <c r="R30" s="31"/>
      <c r="S30" s="31"/>
      <c r="T30" s="31"/>
    </row>
    <row r="31" ht="17.1" customHeight="1" spans="1:20">
      <c r="A31" s="28" t="s">
        <v>2369</v>
      </c>
      <c r="B31" s="31"/>
      <c r="C31" s="29">
        <v>140685</v>
      </c>
      <c r="D31" s="49"/>
      <c r="E31" s="31"/>
      <c r="F31" s="49"/>
      <c r="G31" s="49"/>
      <c r="H31" s="49"/>
      <c r="I31" s="49"/>
      <c r="J31" s="28" t="s">
        <v>2067</v>
      </c>
      <c r="K31" s="31"/>
      <c r="L31" s="29">
        <v>2865</v>
      </c>
      <c r="M31" s="49"/>
      <c r="N31" s="49"/>
      <c r="O31" s="49"/>
      <c r="P31" s="49"/>
      <c r="Q31" s="28"/>
      <c r="R31" s="31"/>
      <c r="S31" s="31"/>
      <c r="T31" s="31"/>
    </row>
    <row r="32" ht="17.1" customHeight="1" spans="1:20">
      <c r="A32" s="28"/>
      <c r="B32" s="31"/>
      <c r="C32" s="31"/>
      <c r="D32" s="49"/>
      <c r="E32" s="31"/>
      <c r="F32" s="49"/>
      <c r="G32" s="49"/>
      <c r="H32" s="49"/>
      <c r="I32" s="49"/>
      <c r="J32" s="28" t="s">
        <v>2068</v>
      </c>
      <c r="K32" s="31"/>
      <c r="L32" s="29">
        <v>13098</v>
      </c>
      <c r="M32" s="49"/>
      <c r="N32" s="49"/>
      <c r="O32" s="49"/>
      <c r="P32" s="49"/>
      <c r="Q32" s="28"/>
      <c r="R32" s="31"/>
      <c r="S32" s="31"/>
      <c r="T32" s="31"/>
    </row>
    <row r="33" ht="17.1" customHeight="1" spans="1:20">
      <c r="A33" s="28"/>
      <c r="B33" s="31"/>
      <c r="C33" s="31"/>
      <c r="D33" s="49"/>
      <c r="E33" s="31"/>
      <c r="F33" s="49"/>
      <c r="G33" s="49"/>
      <c r="H33" s="49"/>
      <c r="I33" s="49"/>
      <c r="J33" s="28" t="s">
        <v>2069</v>
      </c>
      <c r="K33" s="31"/>
      <c r="L33" s="29"/>
      <c r="M33" s="49"/>
      <c r="N33" s="49"/>
      <c r="O33" s="49"/>
      <c r="P33" s="49"/>
      <c r="Q33" s="28"/>
      <c r="R33" s="31"/>
      <c r="S33" s="31"/>
      <c r="T33" s="31"/>
    </row>
    <row r="34" ht="17.1" customHeight="1" spans="1:20">
      <c r="A34" s="28"/>
      <c r="B34" s="31"/>
      <c r="C34" s="31"/>
      <c r="D34" s="49"/>
      <c r="E34" s="31"/>
      <c r="F34" s="49"/>
      <c r="G34" s="49"/>
      <c r="H34" s="49"/>
      <c r="I34" s="49"/>
      <c r="J34" s="28" t="s">
        <v>2070</v>
      </c>
      <c r="K34" s="31"/>
      <c r="L34" s="29"/>
      <c r="M34" s="49"/>
      <c r="N34" s="49"/>
      <c r="O34" s="49"/>
      <c r="P34" s="49"/>
      <c r="Q34" s="28"/>
      <c r="R34" s="31"/>
      <c r="S34" s="31"/>
      <c r="T34" s="31"/>
    </row>
    <row r="35" ht="17.1" customHeight="1" spans="1:20">
      <c r="A35" s="28"/>
      <c r="B35" s="31"/>
      <c r="C35" s="31"/>
      <c r="D35" s="49"/>
      <c r="E35" s="31"/>
      <c r="F35" s="49"/>
      <c r="G35" s="49"/>
      <c r="H35" s="49"/>
      <c r="I35" s="49"/>
      <c r="J35" s="28" t="s">
        <v>2071</v>
      </c>
      <c r="K35" s="31"/>
      <c r="L35" s="29"/>
      <c r="M35" s="49"/>
      <c r="N35" s="49"/>
      <c r="O35" s="49"/>
      <c r="P35" s="49"/>
      <c r="Q35" s="28"/>
      <c r="R35" s="31"/>
      <c r="S35" s="31"/>
      <c r="T35" s="31"/>
    </row>
    <row r="36" ht="17.1" customHeight="1" spans="1:20">
      <c r="A36" s="28"/>
      <c r="B36" s="31"/>
      <c r="C36" s="31"/>
      <c r="D36" s="49"/>
      <c r="E36" s="31"/>
      <c r="F36" s="49"/>
      <c r="G36" s="49"/>
      <c r="H36" s="49"/>
      <c r="I36" s="49"/>
      <c r="J36" s="28" t="s">
        <v>2072</v>
      </c>
      <c r="K36" s="31"/>
      <c r="L36" s="29"/>
      <c r="M36" s="49"/>
      <c r="N36" s="49"/>
      <c r="O36" s="49"/>
      <c r="P36" s="49"/>
      <c r="Q36" s="28"/>
      <c r="R36" s="31"/>
      <c r="S36" s="31"/>
      <c r="T36" s="31"/>
    </row>
    <row r="37" ht="17.1" customHeight="1" spans="1:20">
      <c r="A37" s="28"/>
      <c r="B37" s="31"/>
      <c r="C37" s="31"/>
      <c r="D37" s="49"/>
      <c r="E37" s="31"/>
      <c r="F37" s="49"/>
      <c r="G37" s="49"/>
      <c r="H37" s="49"/>
      <c r="I37" s="49"/>
      <c r="J37" s="28" t="s">
        <v>2073</v>
      </c>
      <c r="K37" s="31"/>
      <c r="L37" s="29"/>
      <c r="M37" s="49"/>
      <c r="N37" s="49"/>
      <c r="O37" s="49"/>
      <c r="P37" s="49"/>
      <c r="Q37" s="28"/>
      <c r="R37" s="31"/>
      <c r="S37" s="31"/>
      <c r="T37" s="31"/>
    </row>
    <row r="38" ht="17.1" customHeight="1" spans="1:20">
      <c r="A38" s="28"/>
      <c r="B38" s="31"/>
      <c r="C38" s="31"/>
      <c r="D38" s="49"/>
      <c r="E38" s="31"/>
      <c r="F38" s="49"/>
      <c r="G38" s="49"/>
      <c r="H38" s="49"/>
      <c r="I38" s="49"/>
      <c r="J38" s="28" t="s">
        <v>1581</v>
      </c>
      <c r="K38" s="31"/>
      <c r="L38" s="29"/>
      <c r="M38" s="49"/>
      <c r="N38" s="49"/>
      <c r="O38" s="49"/>
      <c r="P38" s="49"/>
      <c r="Q38" s="28"/>
      <c r="R38" s="31"/>
      <c r="S38" s="31"/>
      <c r="T38" s="31"/>
    </row>
    <row r="39" ht="17.1" customHeight="1" spans="1:20">
      <c r="A39" s="28"/>
      <c r="B39" s="31"/>
      <c r="C39" s="31"/>
      <c r="D39" s="49"/>
      <c r="E39" s="31"/>
      <c r="F39" s="49"/>
      <c r="G39" s="49"/>
      <c r="H39" s="49"/>
      <c r="I39" s="49"/>
      <c r="J39" s="28" t="s">
        <v>2074</v>
      </c>
      <c r="K39" s="31"/>
      <c r="L39" s="29">
        <v>32984</v>
      </c>
      <c r="M39" s="49"/>
      <c r="N39" s="49"/>
      <c r="O39" s="49"/>
      <c r="P39" s="49"/>
      <c r="Q39" s="28"/>
      <c r="R39" s="31"/>
      <c r="S39" s="31"/>
      <c r="T39" s="31"/>
    </row>
    <row r="40" ht="17.1" customHeight="1" spans="1:20">
      <c r="A40" s="28"/>
      <c r="B40" s="31"/>
      <c r="C40" s="31"/>
      <c r="D40" s="49"/>
      <c r="E40" s="31"/>
      <c r="F40" s="49"/>
      <c r="G40" s="49"/>
      <c r="H40" s="49"/>
      <c r="I40" s="49"/>
      <c r="J40" s="28" t="s">
        <v>2370</v>
      </c>
      <c r="K40" s="31"/>
      <c r="L40" s="29"/>
      <c r="M40" s="49"/>
      <c r="N40" s="49"/>
      <c r="O40" s="49"/>
      <c r="P40" s="49"/>
      <c r="Q40" s="28"/>
      <c r="R40" s="31"/>
      <c r="S40" s="31"/>
      <c r="T40" s="31"/>
    </row>
    <row r="41" ht="17.1" customHeight="1" spans="1:20">
      <c r="A41" s="28"/>
      <c r="B41" s="31"/>
      <c r="C41" s="31"/>
      <c r="D41" s="49"/>
      <c r="E41" s="31"/>
      <c r="F41" s="49"/>
      <c r="G41" s="49"/>
      <c r="H41" s="49"/>
      <c r="I41" s="49"/>
      <c r="J41" s="28" t="s">
        <v>2371</v>
      </c>
      <c r="K41" s="31"/>
      <c r="L41" s="29">
        <f>L42</f>
        <v>8900</v>
      </c>
      <c r="M41" s="49"/>
      <c r="N41" s="49"/>
      <c r="O41" s="49"/>
      <c r="P41" s="49"/>
      <c r="Q41" s="28"/>
      <c r="R41" s="31"/>
      <c r="S41" s="31"/>
      <c r="T41" s="31"/>
    </row>
    <row r="42" ht="17.1" customHeight="1" spans="1:20">
      <c r="A42" s="28"/>
      <c r="B42" s="31"/>
      <c r="C42" s="31"/>
      <c r="D42" s="49"/>
      <c r="E42" s="31"/>
      <c r="F42" s="49"/>
      <c r="G42" s="49"/>
      <c r="H42" s="49"/>
      <c r="I42" s="49"/>
      <c r="J42" s="28" t="s">
        <v>2372</v>
      </c>
      <c r="K42" s="31"/>
      <c r="L42" s="29">
        <v>8900</v>
      </c>
      <c r="M42" s="49"/>
      <c r="N42" s="49"/>
      <c r="O42" s="49"/>
      <c r="P42" s="49"/>
      <c r="Q42" s="28"/>
      <c r="R42" s="31"/>
      <c r="S42" s="31"/>
      <c r="T42" s="31"/>
    </row>
    <row r="43" ht="17.1" customHeight="1" spans="1:20">
      <c r="A43" s="28"/>
      <c r="B43" s="31"/>
      <c r="C43" s="31"/>
      <c r="D43" s="49"/>
      <c r="E43" s="31"/>
      <c r="F43" s="49"/>
      <c r="G43" s="49"/>
      <c r="H43" s="49"/>
      <c r="I43" s="49"/>
      <c r="J43" s="28" t="s">
        <v>2373</v>
      </c>
      <c r="K43" s="31"/>
      <c r="L43" s="29">
        <v>0</v>
      </c>
      <c r="M43" s="49"/>
      <c r="N43" s="49"/>
      <c r="O43" s="49"/>
      <c r="P43" s="49"/>
      <c r="Q43" s="28"/>
      <c r="R43" s="31"/>
      <c r="S43" s="31"/>
      <c r="T43" s="31"/>
    </row>
    <row r="44" ht="17.1" customHeight="1" spans="1:20">
      <c r="A44" s="28" t="s">
        <v>2374</v>
      </c>
      <c r="B44" s="29">
        <f>SUM(C44:I44)</f>
        <v>0</v>
      </c>
      <c r="C44" s="29">
        <v>0</v>
      </c>
      <c r="D44" s="48">
        <v>0</v>
      </c>
      <c r="E44" s="29">
        <v>0</v>
      </c>
      <c r="F44" s="48">
        <v>0</v>
      </c>
      <c r="G44" s="48">
        <v>0</v>
      </c>
      <c r="H44" s="48">
        <v>0</v>
      </c>
      <c r="I44" s="48">
        <v>0</v>
      </c>
      <c r="J44" s="28" t="s">
        <v>2375</v>
      </c>
      <c r="K44" s="29">
        <f>SUM(L44:P44)</f>
        <v>0</v>
      </c>
      <c r="L44" s="29">
        <v>0</v>
      </c>
      <c r="M44" s="48">
        <v>0</v>
      </c>
      <c r="N44" s="48">
        <v>0</v>
      </c>
      <c r="O44" s="48">
        <v>0</v>
      </c>
      <c r="P44" s="48">
        <v>0</v>
      </c>
      <c r="Q44" s="28" t="s">
        <v>2376</v>
      </c>
      <c r="R44" s="29">
        <f>S44+T44</f>
        <v>0</v>
      </c>
      <c r="S44" s="29">
        <v>0</v>
      </c>
      <c r="T44" s="29">
        <f>B44-K44-S44</f>
        <v>0</v>
      </c>
    </row>
    <row r="45" ht="17.1" customHeight="1" spans="1:20">
      <c r="A45" s="28"/>
      <c r="B45" s="31"/>
      <c r="C45" s="31"/>
      <c r="D45" s="49"/>
      <c r="E45" s="31"/>
      <c r="F45" s="49"/>
      <c r="G45" s="49"/>
      <c r="H45" s="49"/>
      <c r="I45" s="49"/>
      <c r="J45" s="28" t="s">
        <v>2377</v>
      </c>
      <c r="K45" s="31"/>
      <c r="L45" s="29">
        <v>0</v>
      </c>
      <c r="M45" s="49"/>
      <c r="N45" s="49"/>
      <c r="O45" s="49"/>
      <c r="P45" s="49"/>
      <c r="Q45" s="28"/>
      <c r="R45" s="31"/>
      <c r="S45" s="31"/>
      <c r="T45" s="31"/>
    </row>
    <row r="46" ht="17.1" customHeight="1" spans="1:20">
      <c r="A46" s="28"/>
      <c r="B46" s="31"/>
      <c r="C46" s="31"/>
      <c r="D46" s="49"/>
      <c r="E46" s="31"/>
      <c r="F46" s="49"/>
      <c r="G46" s="49"/>
      <c r="H46" s="49"/>
      <c r="I46" s="49"/>
      <c r="J46" s="28" t="s">
        <v>2079</v>
      </c>
      <c r="K46" s="31"/>
      <c r="L46" s="29">
        <v>0</v>
      </c>
      <c r="M46" s="49"/>
      <c r="N46" s="49"/>
      <c r="O46" s="49"/>
      <c r="P46" s="49"/>
      <c r="Q46" s="28"/>
      <c r="R46" s="31"/>
      <c r="S46" s="31"/>
      <c r="T46" s="31"/>
    </row>
    <row r="47" ht="17.1" customHeight="1" spans="1:20">
      <c r="A47" s="28"/>
      <c r="B47" s="31"/>
      <c r="C47" s="31"/>
      <c r="D47" s="49"/>
      <c r="E47" s="31"/>
      <c r="F47" s="49"/>
      <c r="G47" s="49"/>
      <c r="H47" s="49"/>
      <c r="I47" s="49"/>
      <c r="J47" s="28" t="s">
        <v>2080</v>
      </c>
      <c r="K47" s="31"/>
      <c r="L47" s="29">
        <v>0</v>
      </c>
      <c r="M47" s="49"/>
      <c r="N47" s="49"/>
      <c r="O47" s="49"/>
      <c r="P47" s="49"/>
      <c r="Q47" s="28"/>
      <c r="R47" s="31"/>
      <c r="S47" s="31"/>
      <c r="T47" s="31"/>
    </row>
    <row r="48" ht="17.1" customHeight="1" spans="1:20">
      <c r="A48" s="28"/>
      <c r="B48" s="31"/>
      <c r="C48" s="31"/>
      <c r="D48" s="49"/>
      <c r="E48" s="31"/>
      <c r="F48" s="49"/>
      <c r="G48" s="49"/>
      <c r="H48" s="49"/>
      <c r="I48" s="49"/>
      <c r="J48" s="28" t="s">
        <v>2081</v>
      </c>
      <c r="K48" s="31"/>
      <c r="L48" s="29">
        <v>0</v>
      </c>
      <c r="M48" s="49"/>
      <c r="N48" s="49"/>
      <c r="O48" s="49"/>
      <c r="P48" s="49"/>
      <c r="Q48" s="28"/>
      <c r="R48" s="31"/>
      <c r="S48" s="31"/>
      <c r="T48" s="31"/>
    </row>
    <row r="49" ht="17.1" customHeight="1" spans="1:20">
      <c r="A49" s="28"/>
      <c r="B49" s="31"/>
      <c r="C49" s="31"/>
      <c r="D49" s="49"/>
      <c r="E49" s="31"/>
      <c r="F49" s="49"/>
      <c r="G49" s="49"/>
      <c r="H49" s="49"/>
      <c r="I49" s="49"/>
      <c r="J49" s="28" t="s">
        <v>2082</v>
      </c>
      <c r="K49" s="31"/>
      <c r="L49" s="29">
        <v>0</v>
      </c>
      <c r="M49" s="49"/>
      <c r="N49" s="49"/>
      <c r="O49" s="49"/>
      <c r="P49" s="49"/>
      <c r="Q49" s="28"/>
      <c r="R49" s="31"/>
      <c r="S49" s="31"/>
      <c r="T49" s="31"/>
    </row>
    <row r="50" ht="17.1" customHeight="1" spans="1:20">
      <c r="A50" s="28"/>
      <c r="B50" s="31"/>
      <c r="C50" s="31"/>
      <c r="D50" s="49"/>
      <c r="E50" s="31"/>
      <c r="F50" s="49"/>
      <c r="G50" s="49"/>
      <c r="H50" s="49"/>
      <c r="I50" s="49"/>
      <c r="J50" s="28" t="s">
        <v>2378</v>
      </c>
      <c r="K50" s="31"/>
      <c r="L50" s="29">
        <v>0</v>
      </c>
      <c r="M50" s="49"/>
      <c r="N50" s="49"/>
      <c r="O50" s="49"/>
      <c r="P50" s="49"/>
      <c r="Q50" s="28"/>
      <c r="R50" s="31"/>
      <c r="S50" s="31"/>
      <c r="T50" s="31"/>
    </row>
    <row r="51" ht="17.1" customHeight="1" spans="1:20">
      <c r="A51" s="28"/>
      <c r="B51" s="31"/>
      <c r="C51" s="31"/>
      <c r="D51" s="49"/>
      <c r="E51" s="31"/>
      <c r="F51" s="49"/>
      <c r="G51" s="49"/>
      <c r="H51" s="49"/>
      <c r="I51" s="49"/>
      <c r="J51" s="28" t="s">
        <v>2379</v>
      </c>
      <c r="K51" s="31"/>
      <c r="L51" s="29">
        <v>0</v>
      </c>
      <c r="M51" s="49"/>
      <c r="N51" s="49"/>
      <c r="O51" s="49"/>
      <c r="P51" s="49"/>
      <c r="Q51" s="28"/>
      <c r="R51" s="31"/>
      <c r="S51" s="31"/>
      <c r="T51" s="31"/>
    </row>
    <row r="52" ht="17.1" customHeight="1" spans="1:20">
      <c r="A52" s="28"/>
      <c r="B52" s="31"/>
      <c r="C52" s="31"/>
      <c r="D52" s="49"/>
      <c r="E52" s="31"/>
      <c r="F52" s="49"/>
      <c r="G52" s="49"/>
      <c r="H52" s="49"/>
      <c r="I52" s="49"/>
      <c r="J52" s="28" t="s">
        <v>2380</v>
      </c>
      <c r="K52" s="31"/>
      <c r="L52" s="29">
        <v>0</v>
      </c>
      <c r="M52" s="49"/>
      <c r="N52" s="49"/>
      <c r="O52" s="49"/>
      <c r="P52" s="49"/>
      <c r="Q52" s="28"/>
      <c r="R52" s="31"/>
      <c r="S52" s="31"/>
      <c r="T52" s="31"/>
    </row>
    <row r="53" ht="17.1" customHeight="1" spans="1:20">
      <c r="A53" s="28" t="s">
        <v>2381</v>
      </c>
      <c r="B53" s="29">
        <f>SUM(C53:I53)</f>
        <v>1986</v>
      </c>
      <c r="C53" s="29">
        <v>1986</v>
      </c>
      <c r="D53" s="48">
        <v>0</v>
      </c>
      <c r="E53" s="29">
        <v>0</v>
      </c>
      <c r="F53" s="48">
        <v>0</v>
      </c>
      <c r="G53" s="48">
        <v>0</v>
      </c>
      <c r="H53" s="48">
        <v>0</v>
      </c>
      <c r="I53" s="48">
        <v>0</v>
      </c>
      <c r="J53" s="28" t="s">
        <v>2382</v>
      </c>
      <c r="K53" s="29">
        <f>SUM(L53:P53)</f>
        <v>1986</v>
      </c>
      <c r="L53" s="29">
        <f>L54+L55+L56+L57+L58</f>
        <v>1986</v>
      </c>
      <c r="M53" s="48">
        <v>0</v>
      </c>
      <c r="N53" s="48">
        <v>0</v>
      </c>
      <c r="O53" s="48">
        <v>0</v>
      </c>
      <c r="P53" s="48">
        <v>0</v>
      </c>
      <c r="Q53" s="28" t="s">
        <v>2383</v>
      </c>
      <c r="R53" s="29">
        <f>S53+T53</f>
        <v>0</v>
      </c>
      <c r="S53" s="29">
        <v>0</v>
      </c>
      <c r="T53" s="29">
        <f>B53-K53-S53</f>
        <v>0</v>
      </c>
    </row>
    <row r="54" ht="17.1" customHeight="1" spans="1:20">
      <c r="A54" s="28"/>
      <c r="B54" s="31"/>
      <c r="C54" s="31"/>
      <c r="D54" s="49"/>
      <c r="E54" s="31"/>
      <c r="F54" s="49"/>
      <c r="G54" s="49"/>
      <c r="H54" s="49"/>
      <c r="I54" s="49"/>
      <c r="J54" s="28" t="s">
        <v>2064</v>
      </c>
      <c r="K54" s="31"/>
      <c r="L54" s="29">
        <v>1986</v>
      </c>
      <c r="M54" s="49"/>
      <c r="N54" s="49"/>
      <c r="O54" s="49"/>
      <c r="P54" s="49"/>
      <c r="Q54" s="28"/>
      <c r="R54" s="31"/>
      <c r="S54" s="31"/>
      <c r="T54" s="31"/>
    </row>
    <row r="55" ht="17.1" customHeight="1" spans="1:20">
      <c r="A55" s="28"/>
      <c r="B55" s="31"/>
      <c r="C55" s="31"/>
      <c r="D55" s="49"/>
      <c r="E55" s="31"/>
      <c r="F55" s="49"/>
      <c r="G55" s="49"/>
      <c r="H55" s="49"/>
      <c r="I55" s="49"/>
      <c r="J55" s="28" t="s">
        <v>2065</v>
      </c>
      <c r="K55" s="31"/>
      <c r="L55" s="29"/>
      <c r="M55" s="49"/>
      <c r="N55" s="49"/>
      <c r="O55" s="49"/>
      <c r="P55" s="49"/>
      <c r="Q55" s="28"/>
      <c r="R55" s="31"/>
      <c r="S55" s="31"/>
      <c r="T55" s="31"/>
    </row>
    <row r="56" ht="17.1" customHeight="1" spans="1:20">
      <c r="A56" s="28"/>
      <c r="B56" s="31"/>
      <c r="C56" s="31"/>
      <c r="D56" s="49"/>
      <c r="E56" s="31"/>
      <c r="F56" s="49"/>
      <c r="G56" s="49"/>
      <c r="H56" s="49"/>
      <c r="I56" s="49"/>
      <c r="J56" s="28" t="s">
        <v>2076</v>
      </c>
      <c r="K56" s="31"/>
      <c r="L56" s="29">
        <v>0</v>
      </c>
      <c r="M56" s="49"/>
      <c r="N56" s="49"/>
      <c r="O56" s="49"/>
      <c r="P56" s="49"/>
      <c r="Q56" s="28"/>
      <c r="R56" s="31"/>
      <c r="S56" s="31"/>
      <c r="T56" s="31"/>
    </row>
    <row r="57" ht="17.1" customHeight="1" spans="1:20">
      <c r="A57" s="28"/>
      <c r="B57" s="31"/>
      <c r="C57" s="31"/>
      <c r="D57" s="49"/>
      <c r="E57" s="31"/>
      <c r="F57" s="49"/>
      <c r="G57" s="49"/>
      <c r="H57" s="49"/>
      <c r="I57" s="49"/>
      <c r="J57" s="28" t="s">
        <v>2384</v>
      </c>
      <c r="K57" s="31"/>
      <c r="L57" s="29">
        <v>0</v>
      </c>
      <c r="M57" s="49"/>
      <c r="N57" s="49"/>
      <c r="O57" s="49"/>
      <c r="P57" s="49"/>
      <c r="Q57" s="28"/>
      <c r="R57" s="31"/>
      <c r="S57" s="31"/>
      <c r="T57" s="31"/>
    </row>
    <row r="58" ht="17.1" customHeight="1" spans="1:20">
      <c r="A58" s="28"/>
      <c r="B58" s="31"/>
      <c r="C58" s="31"/>
      <c r="D58" s="49"/>
      <c r="E58" s="31"/>
      <c r="F58" s="49"/>
      <c r="G58" s="49"/>
      <c r="H58" s="49"/>
      <c r="I58" s="49"/>
      <c r="J58" s="28" t="s">
        <v>2385</v>
      </c>
      <c r="K58" s="31"/>
      <c r="L58" s="29">
        <v>0</v>
      </c>
      <c r="M58" s="49"/>
      <c r="N58" s="49"/>
      <c r="O58" s="49"/>
      <c r="P58" s="49"/>
      <c r="Q58" s="28"/>
      <c r="R58" s="31"/>
      <c r="S58" s="31"/>
      <c r="T58" s="31"/>
    </row>
    <row r="59" ht="17.1" customHeight="1" spans="1:20">
      <c r="A59" s="28" t="s">
        <v>2386</v>
      </c>
      <c r="B59" s="29">
        <f>SUM(C59:I59)</f>
        <v>520</v>
      </c>
      <c r="C59" s="29">
        <v>520</v>
      </c>
      <c r="D59" s="48">
        <v>0</v>
      </c>
      <c r="E59" s="29">
        <v>0</v>
      </c>
      <c r="F59" s="48">
        <v>0</v>
      </c>
      <c r="G59" s="48">
        <v>0</v>
      </c>
      <c r="H59" s="48">
        <v>0</v>
      </c>
      <c r="I59" s="48">
        <v>0</v>
      </c>
      <c r="J59" s="28" t="s">
        <v>2387</v>
      </c>
      <c r="K59" s="29">
        <f>SUM(L59:P59)</f>
        <v>520</v>
      </c>
      <c r="L59" s="29">
        <v>520</v>
      </c>
      <c r="M59" s="48">
        <v>0</v>
      </c>
      <c r="N59" s="48"/>
      <c r="O59" s="48">
        <v>0</v>
      </c>
      <c r="P59" s="48">
        <v>0</v>
      </c>
      <c r="Q59" s="28" t="s">
        <v>2388</v>
      </c>
      <c r="R59" s="29">
        <f>S59+T59</f>
        <v>0</v>
      </c>
      <c r="S59" s="29">
        <v>0</v>
      </c>
      <c r="T59" s="29">
        <f>B59-K59-S59</f>
        <v>0</v>
      </c>
    </row>
    <row r="60" ht="17.1" customHeight="1" spans="1:20">
      <c r="A60" s="28"/>
      <c r="B60" s="31"/>
      <c r="C60" s="31"/>
      <c r="D60" s="49"/>
      <c r="E60" s="31"/>
      <c r="F60" s="49"/>
      <c r="G60" s="49"/>
      <c r="H60" s="49"/>
      <c r="I60" s="49"/>
      <c r="J60" s="28" t="s">
        <v>2389</v>
      </c>
      <c r="K60" s="31"/>
      <c r="L60" s="29"/>
      <c r="M60" s="49"/>
      <c r="N60" s="49"/>
      <c r="O60" s="49"/>
      <c r="P60" s="49"/>
      <c r="Q60" s="28"/>
      <c r="R60" s="31"/>
      <c r="S60" s="31"/>
      <c r="T60" s="31"/>
    </row>
    <row r="61" ht="17.1" customHeight="1" spans="1:20">
      <c r="A61" s="28"/>
      <c r="B61" s="31"/>
      <c r="C61" s="31"/>
      <c r="D61" s="49"/>
      <c r="E61" s="31"/>
      <c r="F61" s="49"/>
      <c r="G61" s="49"/>
      <c r="H61" s="49"/>
      <c r="I61" s="49"/>
      <c r="J61" s="28" t="s">
        <v>2390</v>
      </c>
      <c r="K61" s="31"/>
      <c r="L61" s="29">
        <v>0</v>
      </c>
      <c r="M61" s="49"/>
      <c r="N61" s="49"/>
      <c r="O61" s="49"/>
      <c r="P61" s="49"/>
      <c r="Q61" s="28"/>
      <c r="R61" s="31"/>
      <c r="S61" s="31"/>
      <c r="T61" s="31"/>
    </row>
    <row r="62" ht="17.1" customHeight="1" spans="1:20">
      <c r="A62" s="28"/>
      <c r="B62" s="31"/>
      <c r="C62" s="31"/>
      <c r="D62" s="49"/>
      <c r="E62" s="31"/>
      <c r="F62" s="49"/>
      <c r="G62" s="49"/>
      <c r="H62" s="49"/>
      <c r="I62" s="49"/>
      <c r="J62" s="28" t="s">
        <v>2391</v>
      </c>
      <c r="K62" s="31"/>
      <c r="L62" s="29">
        <v>0</v>
      </c>
      <c r="M62" s="49"/>
      <c r="N62" s="49"/>
      <c r="O62" s="49"/>
      <c r="P62" s="49"/>
      <c r="Q62" s="28"/>
      <c r="R62" s="31"/>
      <c r="S62" s="31"/>
      <c r="T62" s="31"/>
    </row>
    <row r="63" ht="17.1" customHeight="1" spans="1:20">
      <c r="A63" s="28" t="s">
        <v>2392</v>
      </c>
      <c r="B63" s="29">
        <f>SUM(C63:I63)</f>
        <v>4236</v>
      </c>
      <c r="C63" s="29">
        <v>4236</v>
      </c>
      <c r="D63" s="48">
        <v>0</v>
      </c>
      <c r="E63" s="29">
        <v>0</v>
      </c>
      <c r="F63" s="48"/>
      <c r="G63" s="48"/>
      <c r="H63" s="48">
        <v>0</v>
      </c>
      <c r="I63" s="48">
        <v>0</v>
      </c>
      <c r="J63" s="28" t="s">
        <v>2393</v>
      </c>
      <c r="K63" s="29">
        <f>SUM(L63:P63)</f>
        <v>4236</v>
      </c>
      <c r="L63" s="29">
        <f>L64+L70+L71</f>
        <v>4236</v>
      </c>
      <c r="M63" s="48">
        <v>0</v>
      </c>
      <c r="N63" s="48"/>
      <c r="O63" s="48">
        <v>0</v>
      </c>
      <c r="P63" s="48">
        <v>0</v>
      </c>
      <c r="Q63" s="28" t="s">
        <v>2394</v>
      </c>
      <c r="R63" s="29">
        <f>S63+T63</f>
        <v>0</v>
      </c>
      <c r="S63" s="29">
        <v>0</v>
      </c>
      <c r="T63" s="29">
        <f>B63-K63-S63</f>
        <v>0</v>
      </c>
    </row>
    <row r="64" ht="17.1" customHeight="1" spans="1:20">
      <c r="A64" s="28"/>
      <c r="B64" s="31"/>
      <c r="C64" s="31"/>
      <c r="D64" s="49"/>
      <c r="E64" s="31"/>
      <c r="F64" s="49"/>
      <c r="G64" s="49"/>
      <c r="H64" s="49"/>
      <c r="I64" s="49"/>
      <c r="J64" s="28" t="s">
        <v>2078</v>
      </c>
      <c r="K64" s="31"/>
      <c r="L64" s="29">
        <f>SUM(L65:L69)</f>
        <v>4236</v>
      </c>
      <c r="M64" s="49"/>
      <c r="N64" s="49"/>
      <c r="O64" s="49"/>
      <c r="P64" s="49"/>
      <c r="Q64" s="28"/>
      <c r="R64" s="31"/>
      <c r="S64" s="31"/>
      <c r="T64" s="31"/>
    </row>
    <row r="65" ht="17.1" customHeight="1" spans="1:20">
      <c r="A65" s="28"/>
      <c r="B65" s="31"/>
      <c r="C65" s="31"/>
      <c r="D65" s="49"/>
      <c r="E65" s="31"/>
      <c r="F65" s="49"/>
      <c r="G65" s="49"/>
      <c r="H65" s="49"/>
      <c r="I65" s="49"/>
      <c r="J65" s="28" t="s">
        <v>2079</v>
      </c>
      <c r="K65" s="31"/>
      <c r="L65" s="29"/>
      <c r="M65" s="49"/>
      <c r="N65" s="49"/>
      <c r="O65" s="49"/>
      <c r="P65" s="49"/>
      <c r="Q65" s="28"/>
      <c r="R65" s="31"/>
      <c r="S65" s="31"/>
      <c r="T65" s="31"/>
    </row>
    <row r="66" ht="17.1" customHeight="1" spans="1:20">
      <c r="A66" s="28"/>
      <c r="B66" s="31"/>
      <c r="C66" s="31"/>
      <c r="D66" s="49"/>
      <c r="E66" s="31"/>
      <c r="F66" s="49"/>
      <c r="G66" s="49"/>
      <c r="H66" s="49"/>
      <c r="I66" s="49"/>
      <c r="J66" s="28" t="s">
        <v>2080</v>
      </c>
      <c r="K66" s="31"/>
      <c r="L66" s="29">
        <v>4236</v>
      </c>
      <c r="M66" s="49"/>
      <c r="N66" s="49"/>
      <c r="O66" s="49"/>
      <c r="P66" s="49"/>
      <c r="Q66" s="28"/>
      <c r="R66" s="31"/>
      <c r="S66" s="31"/>
      <c r="T66" s="31"/>
    </row>
    <row r="67" ht="17.1" customHeight="1" spans="1:20">
      <c r="A67" s="28"/>
      <c r="B67" s="31"/>
      <c r="C67" s="31"/>
      <c r="D67" s="49"/>
      <c r="E67" s="31"/>
      <c r="F67" s="49"/>
      <c r="G67" s="49"/>
      <c r="H67" s="49"/>
      <c r="I67" s="49"/>
      <c r="J67" s="28" t="s">
        <v>2081</v>
      </c>
      <c r="K67" s="31"/>
      <c r="L67" s="29">
        <v>0</v>
      </c>
      <c r="M67" s="49"/>
      <c r="N67" s="49"/>
      <c r="O67" s="49"/>
      <c r="P67" s="49"/>
      <c r="Q67" s="28"/>
      <c r="R67" s="31"/>
      <c r="S67" s="31"/>
      <c r="T67" s="31"/>
    </row>
    <row r="68" ht="17.1" customHeight="1" spans="1:20">
      <c r="A68" s="28"/>
      <c r="B68" s="31"/>
      <c r="C68" s="31"/>
      <c r="D68" s="49"/>
      <c r="E68" s="31"/>
      <c r="F68" s="49"/>
      <c r="G68" s="49"/>
      <c r="H68" s="49"/>
      <c r="I68" s="49"/>
      <c r="J68" s="28" t="s">
        <v>2082</v>
      </c>
      <c r="K68" s="31"/>
      <c r="L68" s="29">
        <v>0</v>
      </c>
      <c r="M68" s="49"/>
      <c r="N68" s="49"/>
      <c r="O68" s="49"/>
      <c r="P68" s="49"/>
      <c r="Q68" s="28"/>
      <c r="R68" s="31"/>
      <c r="S68" s="31"/>
      <c r="T68" s="31"/>
    </row>
    <row r="69" ht="17.1" customHeight="1" spans="1:20">
      <c r="A69" s="28"/>
      <c r="B69" s="31"/>
      <c r="C69" s="31"/>
      <c r="D69" s="49"/>
      <c r="E69" s="31"/>
      <c r="F69" s="49"/>
      <c r="G69" s="49"/>
      <c r="H69" s="49"/>
      <c r="I69" s="49"/>
      <c r="J69" s="28" t="s">
        <v>2083</v>
      </c>
      <c r="K69" s="31"/>
      <c r="L69" s="29"/>
      <c r="M69" s="49"/>
      <c r="N69" s="49"/>
      <c r="O69" s="49"/>
      <c r="P69" s="49"/>
      <c r="Q69" s="28"/>
      <c r="R69" s="31"/>
      <c r="S69" s="31"/>
      <c r="T69" s="31"/>
    </row>
    <row r="70" ht="17.1" customHeight="1" spans="1:20">
      <c r="A70" s="28"/>
      <c r="B70" s="31"/>
      <c r="C70" s="31"/>
      <c r="D70" s="49"/>
      <c r="E70" s="31"/>
      <c r="F70" s="49"/>
      <c r="G70" s="49"/>
      <c r="H70" s="49"/>
      <c r="I70" s="49"/>
      <c r="J70" s="28" t="s">
        <v>2395</v>
      </c>
      <c r="K70" s="31"/>
      <c r="L70" s="29">
        <v>0</v>
      </c>
      <c r="M70" s="49"/>
      <c r="N70" s="49"/>
      <c r="O70" s="49"/>
      <c r="P70" s="49"/>
      <c r="Q70" s="28"/>
      <c r="R70" s="31"/>
      <c r="S70" s="31"/>
      <c r="T70" s="31"/>
    </row>
    <row r="71" ht="17.1" customHeight="1" spans="1:20">
      <c r="A71" s="28"/>
      <c r="B71" s="31"/>
      <c r="C71" s="31"/>
      <c r="D71" s="49"/>
      <c r="E71" s="31"/>
      <c r="F71" s="49"/>
      <c r="G71" s="49"/>
      <c r="H71" s="49"/>
      <c r="I71" s="49"/>
      <c r="J71" s="28" t="s">
        <v>2396</v>
      </c>
      <c r="K71" s="31"/>
      <c r="L71" s="29">
        <v>0</v>
      </c>
      <c r="M71" s="49"/>
      <c r="N71" s="49"/>
      <c r="O71" s="49"/>
      <c r="P71" s="49"/>
      <c r="Q71" s="28"/>
      <c r="R71" s="31"/>
      <c r="S71" s="31"/>
      <c r="T71" s="31"/>
    </row>
    <row r="72" ht="17.1" customHeight="1" spans="1:20">
      <c r="A72" s="28" t="s">
        <v>2397</v>
      </c>
      <c r="B72" s="29">
        <f>SUM(C72:I72)</f>
        <v>677</v>
      </c>
      <c r="C72" s="29">
        <v>677</v>
      </c>
      <c r="D72" s="48">
        <v>0</v>
      </c>
      <c r="E72" s="29">
        <v>0</v>
      </c>
      <c r="F72" s="48"/>
      <c r="G72" s="48">
        <v>0</v>
      </c>
      <c r="H72" s="48">
        <v>0</v>
      </c>
      <c r="I72" s="48">
        <v>0</v>
      </c>
      <c r="J72" s="28" t="s">
        <v>2398</v>
      </c>
      <c r="K72" s="29">
        <f>SUM(L72:P72)</f>
        <v>677</v>
      </c>
      <c r="L72" s="29">
        <f>L73+L77+L78</f>
        <v>677</v>
      </c>
      <c r="M72" s="48">
        <v>0</v>
      </c>
      <c r="N72" s="48">
        <v>0</v>
      </c>
      <c r="O72" s="48">
        <v>0</v>
      </c>
      <c r="P72" s="48">
        <v>0</v>
      </c>
      <c r="Q72" s="28" t="s">
        <v>2399</v>
      </c>
      <c r="R72" s="29">
        <f>S72+T72</f>
        <v>0</v>
      </c>
      <c r="S72" s="29">
        <v>0</v>
      </c>
      <c r="T72" s="29">
        <f>B72-K72-S72</f>
        <v>0</v>
      </c>
    </row>
    <row r="73" ht="17.1" customHeight="1" spans="1:20">
      <c r="A73" s="28"/>
      <c r="B73" s="31"/>
      <c r="C73" s="31"/>
      <c r="D73" s="49"/>
      <c r="E73" s="31"/>
      <c r="F73" s="49"/>
      <c r="G73" s="49"/>
      <c r="H73" s="49"/>
      <c r="I73" s="49"/>
      <c r="J73" s="28" t="s">
        <v>2084</v>
      </c>
      <c r="K73" s="31"/>
      <c r="L73" s="29">
        <f>L74+L75+L76</f>
        <v>677</v>
      </c>
      <c r="M73" s="49"/>
      <c r="N73" s="49"/>
      <c r="O73" s="49"/>
      <c r="P73" s="49"/>
      <c r="Q73" s="28"/>
      <c r="R73" s="31"/>
      <c r="S73" s="31"/>
      <c r="T73" s="31"/>
    </row>
    <row r="74" ht="17.1" customHeight="1" spans="1:20">
      <c r="A74" s="28"/>
      <c r="B74" s="31"/>
      <c r="C74" s="31"/>
      <c r="D74" s="49"/>
      <c r="E74" s="31"/>
      <c r="F74" s="49"/>
      <c r="G74" s="49"/>
      <c r="H74" s="49"/>
      <c r="I74" s="49"/>
      <c r="J74" s="28" t="s">
        <v>2085</v>
      </c>
      <c r="K74" s="31"/>
      <c r="L74" s="29">
        <v>677</v>
      </c>
      <c r="M74" s="49"/>
      <c r="N74" s="49"/>
      <c r="O74" s="49"/>
      <c r="P74" s="49"/>
      <c r="Q74" s="28"/>
      <c r="R74" s="31"/>
      <c r="S74" s="31"/>
      <c r="T74" s="31"/>
    </row>
    <row r="75" ht="17.1" customHeight="1" spans="1:20">
      <c r="A75" s="28"/>
      <c r="B75" s="31"/>
      <c r="C75" s="31"/>
      <c r="D75" s="49"/>
      <c r="E75" s="31"/>
      <c r="F75" s="49"/>
      <c r="G75" s="49"/>
      <c r="H75" s="49"/>
      <c r="I75" s="49"/>
      <c r="J75" s="28" t="s">
        <v>2086</v>
      </c>
      <c r="K75" s="31"/>
      <c r="L75" s="29">
        <v>0</v>
      </c>
      <c r="M75" s="49"/>
      <c r="N75" s="49"/>
      <c r="O75" s="49"/>
      <c r="P75" s="49"/>
      <c r="Q75" s="28"/>
      <c r="R75" s="31"/>
      <c r="S75" s="31"/>
      <c r="T75" s="31"/>
    </row>
    <row r="76" ht="17.1" customHeight="1" spans="1:20">
      <c r="A76" s="28"/>
      <c r="B76" s="31"/>
      <c r="C76" s="31"/>
      <c r="D76" s="49"/>
      <c r="E76" s="31"/>
      <c r="F76" s="49"/>
      <c r="G76" s="49"/>
      <c r="H76" s="49"/>
      <c r="I76" s="49"/>
      <c r="J76" s="28" t="s">
        <v>2087</v>
      </c>
      <c r="K76" s="31"/>
      <c r="L76" s="29">
        <v>0</v>
      </c>
      <c r="M76" s="49"/>
      <c r="N76" s="49"/>
      <c r="O76" s="49"/>
      <c r="P76" s="49"/>
      <c r="Q76" s="28"/>
      <c r="R76" s="31"/>
      <c r="S76" s="31"/>
      <c r="T76" s="31"/>
    </row>
    <row r="77" ht="17.1" customHeight="1" spans="1:20">
      <c r="A77" s="28"/>
      <c r="B77" s="31"/>
      <c r="C77" s="31"/>
      <c r="D77" s="49"/>
      <c r="E77" s="31"/>
      <c r="F77" s="49"/>
      <c r="G77" s="49"/>
      <c r="H77" s="49"/>
      <c r="I77" s="49"/>
      <c r="J77" s="28" t="s">
        <v>2400</v>
      </c>
      <c r="K77" s="31"/>
      <c r="L77" s="29">
        <v>0</v>
      </c>
      <c r="M77" s="49"/>
      <c r="N77" s="49"/>
      <c r="O77" s="49"/>
      <c r="P77" s="49"/>
      <c r="Q77" s="28"/>
      <c r="R77" s="31"/>
      <c r="S77" s="31"/>
      <c r="T77" s="31"/>
    </row>
    <row r="78" ht="17.1" customHeight="1" spans="1:20">
      <c r="A78" s="28"/>
      <c r="B78" s="31"/>
      <c r="C78" s="31"/>
      <c r="D78" s="49"/>
      <c r="E78" s="31"/>
      <c r="F78" s="49"/>
      <c r="G78" s="49"/>
      <c r="H78" s="49"/>
      <c r="I78" s="49"/>
      <c r="J78" s="28" t="s">
        <v>2401</v>
      </c>
      <c r="K78" s="31"/>
      <c r="L78" s="29">
        <v>0</v>
      </c>
      <c r="M78" s="49"/>
      <c r="N78" s="49"/>
      <c r="O78" s="49"/>
      <c r="P78" s="49"/>
      <c r="Q78" s="28"/>
      <c r="R78" s="31"/>
      <c r="S78" s="31"/>
      <c r="T78" s="31"/>
    </row>
    <row r="79" ht="17.1" customHeight="1" spans="1:20">
      <c r="A79" s="28" t="s">
        <v>2402</v>
      </c>
      <c r="B79" s="29">
        <f>SUM(C79:I79)</f>
        <v>81</v>
      </c>
      <c r="C79" s="29">
        <v>0</v>
      </c>
      <c r="D79" s="48">
        <v>81</v>
      </c>
      <c r="E79" s="29">
        <v>0</v>
      </c>
      <c r="F79" s="48">
        <v>0</v>
      </c>
      <c r="G79" s="48">
        <v>0</v>
      </c>
      <c r="H79" s="48">
        <v>0</v>
      </c>
      <c r="I79" s="48">
        <v>0</v>
      </c>
      <c r="J79" s="28" t="s">
        <v>2403</v>
      </c>
      <c r="K79" s="29">
        <f>SUM(L79:P79)</f>
        <v>81</v>
      </c>
      <c r="L79" s="29">
        <f>L80+L85+L86</f>
        <v>81</v>
      </c>
      <c r="M79" s="48">
        <v>0</v>
      </c>
      <c r="N79" s="48">
        <v>0</v>
      </c>
      <c r="O79" s="48">
        <v>0</v>
      </c>
      <c r="P79" s="48">
        <v>0</v>
      </c>
      <c r="Q79" s="28" t="s">
        <v>2404</v>
      </c>
      <c r="R79" s="29">
        <f>S79+T79</f>
        <v>0</v>
      </c>
      <c r="S79" s="29">
        <v>0</v>
      </c>
      <c r="T79" s="29">
        <f>B79-K79-S79</f>
        <v>0</v>
      </c>
    </row>
    <row r="80" ht="17.1" customHeight="1" spans="1:20">
      <c r="A80" s="28" t="s">
        <v>2405</v>
      </c>
      <c r="B80" s="31"/>
      <c r="C80" s="29">
        <v>0</v>
      </c>
      <c r="D80" s="49"/>
      <c r="E80" s="31"/>
      <c r="F80" s="49"/>
      <c r="G80" s="49"/>
      <c r="H80" s="49"/>
      <c r="I80" s="49"/>
      <c r="J80" s="28" t="s">
        <v>2110</v>
      </c>
      <c r="K80" s="31"/>
      <c r="L80" s="29">
        <f>SUM(L81:L84)</f>
        <v>81</v>
      </c>
      <c r="M80" s="49"/>
      <c r="N80" s="49"/>
      <c r="O80" s="49"/>
      <c r="P80" s="49"/>
      <c r="Q80" s="28"/>
      <c r="R80" s="31"/>
      <c r="S80" s="31"/>
      <c r="T80" s="31"/>
    </row>
    <row r="81" ht="17.1" customHeight="1" spans="1:20">
      <c r="A81" s="28" t="s">
        <v>2406</v>
      </c>
      <c r="B81" s="31"/>
      <c r="C81" s="29">
        <v>0</v>
      </c>
      <c r="D81" s="49"/>
      <c r="E81" s="31"/>
      <c r="F81" s="49"/>
      <c r="G81" s="49"/>
      <c r="H81" s="49"/>
      <c r="I81" s="49"/>
      <c r="J81" s="28" t="s">
        <v>2052</v>
      </c>
      <c r="K81" s="31"/>
      <c r="L81" s="29">
        <v>81</v>
      </c>
      <c r="M81" s="49"/>
      <c r="N81" s="49"/>
      <c r="O81" s="49"/>
      <c r="P81" s="49"/>
      <c r="Q81" s="28"/>
      <c r="R81" s="31"/>
      <c r="S81" s="31"/>
      <c r="T81" s="31"/>
    </row>
    <row r="82" ht="17.1" customHeight="1" spans="1:20">
      <c r="A82" s="28"/>
      <c r="B82" s="31"/>
      <c r="C82" s="31"/>
      <c r="D82" s="49"/>
      <c r="E82" s="31"/>
      <c r="F82" s="49"/>
      <c r="G82" s="49"/>
      <c r="H82" s="49"/>
      <c r="I82" s="49"/>
      <c r="J82" s="28" t="s">
        <v>2111</v>
      </c>
      <c r="K82" s="31"/>
      <c r="L82" s="29">
        <v>0</v>
      </c>
      <c r="M82" s="49"/>
      <c r="N82" s="49"/>
      <c r="O82" s="49"/>
      <c r="P82" s="49"/>
      <c r="Q82" s="28"/>
      <c r="R82" s="31"/>
      <c r="S82" s="31"/>
      <c r="T82" s="31"/>
    </row>
    <row r="83" ht="17.1" customHeight="1" spans="1:20">
      <c r="A83" s="28"/>
      <c r="B83" s="31"/>
      <c r="C83" s="31"/>
      <c r="D83" s="49"/>
      <c r="E83" s="31"/>
      <c r="F83" s="49"/>
      <c r="G83" s="49"/>
      <c r="H83" s="49"/>
      <c r="I83" s="49"/>
      <c r="J83" s="28" t="s">
        <v>2112</v>
      </c>
      <c r="K83" s="31"/>
      <c r="L83" s="29">
        <v>0</v>
      </c>
      <c r="M83" s="49"/>
      <c r="N83" s="49"/>
      <c r="O83" s="49"/>
      <c r="P83" s="49"/>
      <c r="Q83" s="28"/>
      <c r="R83" s="31"/>
      <c r="S83" s="31"/>
      <c r="T83" s="31"/>
    </row>
    <row r="84" ht="17.1" customHeight="1" spans="1:20">
      <c r="A84" s="28"/>
      <c r="B84" s="31"/>
      <c r="C84" s="31"/>
      <c r="D84" s="49"/>
      <c r="E84" s="31"/>
      <c r="F84" s="49"/>
      <c r="G84" s="49"/>
      <c r="H84" s="49"/>
      <c r="I84" s="49"/>
      <c r="J84" s="28" t="s">
        <v>2113</v>
      </c>
      <c r="K84" s="31"/>
      <c r="L84" s="29">
        <v>0</v>
      </c>
      <c r="M84" s="49"/>
      <c r="N84" s="49"/>
      <c r="O84" s="49"/>
      <c r="P84" s="49"/>
      <c r="Q84" s="28"/>
      <c r="R84" s="31"/>
      <c r="S84" s="31"/>
      <c r="T84" s="31"/>
    </row>
    <row r="85" ht="17.1" customHeight="1" spans="1:20">
      <c r="A85" s="28"/>
      <c r="B85" s="31"/>
      <c r="C85" s="31"/>
      <c r="D85" s="49"/>
      <c r="E85" s="31"/>
      <c r="F85" s="49"/>
      <c r="G85" s="49"/>
      <c r="H85" s="49"/>
      <c r="I85" s="49"/>
      <c r="J85" s="28" t="s">
        <v>2407</v>
      </c>
      <c r="K85" s="31"/>
      <c r="L85" s="29">
        <v>0</v>
      </c>
      <c r="M85" s="49"/>
      <c r="N85" s="49"/>
      <c r="O85" s="49"/>
      <c r="P85" s="49"/>
      <c r="Q85" s="28"/>
      <c r="R85" s="31"/>
      <c r="S85" s="31"/>
      <c r="T85" s="31"/>
    </row>
    <row r="86" ht="17.1" customHeight="1" spans="1:20">
      <c r="A86" s="28"/>
      <c r="B86" s="31"/>
      <c r="C86" s="31"/>
      <c r="D86" s="49"/>
      <c r="E86" s="31"/>
      <c r="F86" s="49"/>
      <c r="G86" s="49"/>
      <c r="H86" s="49"/>
      <c r="I86" s="49"/>
      <c r="J86" s="28" t="s">
        <v>2408</v>
      </c>
      <c r="K86" s="31"/>
      <c r="L86" s="29">
        <v>0</v>
      </c>
      <c r="M86" s="49"/>
      <c r="N86" s="49"/>
      <c r="O86" s="49"/>
      <c r="P86" s="49"/>
      <c r="Q86" s="28"/>
      <c r="R86" s="31"/>
      <c r="S86" s="31"/>
      <c r="T86" s="31"/>
    </row>
    <row r="87" ht="17.1" customHeight="1" spans="1:20">
      <c r="A87" s="28" t="s">
        <v>2409</v>
      </c>
      <c r="B87" s="29">
        <f>SUM(C87:I87)</f>
        <v>0</v>
      </c>
      <c r="C87" s="29">
        <v>0</v>
      </c>
      <c r="D87" s="48">
        <v>0</v>
      </c>
      <c r="E87" s="29">
        <v>0</v>
      </c>
      <c r="F87" s="48">
        <v>0</v>
      </c>
      <c r="G87" s="48">
        <v>0</v>
      </c>
      <c r="H87" s="48">
        <v>0</v>
      </c>
      <c r="I87" s="48">
        <v>0</v>
      </c>
      <c r="J87" s="28" t="s">
        <v>2410</v>
      </c>
      <c r="K87" s="29">
        <f>SUM(L87:P87)</f>
        <v>0</v>
      </c>
      <c r="L87" s="29">
        <v>0</v>
      </c>
      <c r="M87" s="48">
        <v>0</v>
      </c>
      <c r="N87" s="48">
        <v>0</v>
      </c>
      <c r="O87" s="48">
        <v>0</v>
      </c>
      <c r="P87" s="48">
        <v>0</v>
      </c>
      <c r="Q87" s="28" t="s">
        <v>2411</v>
      </c>
      <c r="R87" s="29">
        <f>S87+T87</f>
        <v>0</v>
      </c>
      <c r="S87" s="29">
        <v>0</v>
      </c>
      <c r="T87" s="29">
        <f>B87-K87-S87</f>
        <v>0</v>
      </c>
    </row>
    <row r="88" ht="17.1" customHeight="1" spans="1:20">
      <c r="A88" s="28"/>
      <c r="B88" s="31"/>
      <c r="C88" s="31"/>
      <c r="D88" s="49"/>
      <c r="E88" s="31"/>
      <c r="F88" s="49"/>
      <c r="G88" s="49"/>
      <c r="H88" s="49"/>
      <c r="I88" s="49"/>
      <c r="J88" s="28" t="s">
        <v>2348</v>
      </c>
      <c r="K88" s="31"/>
      <c r="L88" s="29">
        <v>0</v>
      </c>
      <c r="M88" s="49"/>
      <c r="N88" s="49"/>
      <c r="O88" s="49"/>
      <c r="P88" s="49"/>
      <c r="Q88" s="28"/>
      <c r="R88" s="31"/>
      <c r="S88" s="31"/>
      <c r="T88" s="31"/>
    </row>
    <row r="89" ht="17.1" customHeight="1" spans="1:20">
      <c r="A89" s="28"/>
      <c r="B89" s="31"/>
      <c r="C89" s="31"/>
      <c r="D89" s="49"/>
      <c r="E89" s="31"/>
      <c r="F89" s="49"/>
      <c r="G89" s="49"/>
      <c r="H89" s="49"/>
      <c r="I89" s="49"/>
      <c r="J89" s="28" t="s">
        <v>2412</v>
      </c>
      <c r="K89" s="31"/>
      <c r="L89" s="29">
        <v>0</v>
      </c>
      <c r="M89" s="49"/>
      <c r="N89" s="49"/>
      <c r="O89" s="49"/>
      <c r="P89" s="49"/>
      <c r="Q89" s="28"/>
      <c r="R89" s="31"/>
      <c r="S89" s="31"/>
      <c r="T89" s="31"/>
    </row>
    <row r="90" ht="17.1" customHeight="1" spans="1:20">
      <c r="A90" s="28"/>
      <c r="B90" s="31"/>
      <c r="C90" s="31"/>
      <c r="D90" s="49"/>
      <c r="E90" s="31"/>
      <c r="F90" s="49"/>
      <c r="G90" s="49"/>
      <c r="H90" s="49"/>
      <c r="I90" s="49"/>
      <c r="J90" s="28" t="s">
        <v>2413</v>
      </c>
      <c r="K90" s="31"/>
      <c r="L90" s="29">
        <v>0</v>
      </c>
      <c r="M90" s="49"/>
      <c r="N90" s="49"/>
      <c r="O90" s="49"/>
      <c r="P90" s="49"/>
      <c r="Q90" s="28"/>
      <c r="R90" s="31"/>
      <c r="S90" s="31"/>
      <c r="T90" s="31"/>
    </row>
    <row r="91" ht="17.1" customHeight="1" spans="1:20">
      <c r="A91" s="28"/>
      <c r="B91" s="31"/>
      <c r="C91" s="31"/>
      <c r="D91" s="49"/>
      <c r="E91" s="31"/>
      <c r="F91" s="49"/>
      <c r="G91" s="49"/>
      <c r="H91" s="49"/>
      <c r="I91" s="49"/>
      <c r="J91" s="28" t="s">
        <v>2414</v>
      </c>
      <c r="K91" s="31"/>
      <c r="L91" s="29">
        <v>0</v>
      </c>
      <c r="M91" s="49"/>
      <c r="N91" s="49"/>
      <c r="O91" s="49"/>
      <c r="P91" s="49"/>
      <c r="Q91" s="28"/>
      <c r="R91" s="31"/>
      <c r="S91" s="31"/>
      <c r="T91" s="31"/>
    </row>
    <row r="92" ht="17.1" customHeight="1" spans="1:20">
      <c r="A92" s="28" t="s">
        <v>2415</v>
      </c>
      <c r="B92" s="29">
        <f>SUM(C92:I92)</f>
        <v>0</v>
      </c>
      <c r="C92" s="29">
        <v>0</v>
      </c>
      <c r="D92" s="48">
        <v>0</v>
      </c>
      <c r="E92" s="29">
        <v>0</v>
      </c>
      <c r="F92" s="48">
        <v>0</v>
      </c>
      <c r="G92" s="48">
        <v>0</v>
      </c>
      <c r="H92" s="48">
        <v>0</v>
      </c>
      <c r="I92" s="48">
        <v>0</v>
      </c>
      <c r="J92" s="28" t="s">
        <v>2416</v>
      </c>
      <c r="K92" s="29">
        <f>SUM(L92:P92)</f>
        <v>0</v>
      </c>
      <c r="L92" s="29">
        <v>0</v>
      </c>
      <c r="M92" s="48">
        <v>0</v>
      </c>
      <c r="N92" s="48">
        <v>0</v>
      </c>
      <c r="O92" s="48">
        <v>0</v>
      </c>
      <c r="P92" s="48">
        <v>0</v>
      </c>
      <c r="Q92" s="28" t="s">
        <v>2417</v>
      </c>
      <c r="R92" s="29">
        <f>S92+T92</f>
        <v>0</v>
      </c>
      <c r="S92" s="29">
        <v>0</v>
      </c>
      <c r="T92" s="29">
        <f>B92-K92-S92</f>
        <v>0</v>
      </c>
    </row>
    <row r="93" ht="17.1" customHeight="1" spans="1:20">
      <c r="A93" s="28" t="s">
        <v>2418</v>
      </c>
      <c r="B93" s="31"/>
      <c r="C93" s="29">
        <v>0</v>
      </c>
      <c r="D93" s="49"/>
      <c r="E93" s="31"/>
      <c r="F93" s="49"/>
      <c r="G93" s="49"/>
      <c r="H93" s="49"/>
      <c r="I93" s="49"/>
      <c r="J93" s="28" t="s">
        <v>2419</v>
      </c>
      <c r="K93" s="31"/>
      <c r="L93" s="29">
        <v>0</v>
      </c>
      <c r="M93" s="49"/>
      <c r="N93" s="49"/>
      <c r="O93" s="49"/>
      <c r="P93" s="49"/>
      <c r="Q93" s="28"/>
      <c r="R93" s="31"/>
      <c r="S93" s="31"/>
      <c r="T93" s="31"/>
    </row>
    <row r="94" ht="17.1" customHeight="1" spans="1:20">
      <c r="A94" s="28" t="s">
        <v>2420</v>
      </c>
      <c r="B94" s="31"/>
      <c r="C94" s="29">
        <v>0</v>
      </c>
      <c r="D94" s="49"/>
      <c r="E94" s="31"/>
      <c r="F94" s="49"/>
      <c r="G94" s="49"/>
      <c r="H94" s="49"/>
      <c r="I94" s="49"/>
      <c r="J94" s="28" t="s">
        <v>1359</v>
      </c>
      <c r="K94" s="31"/>
      <c r="L94" s="29">
        <v>0</v>
      </c>
      <c r="M94" s="49"/>
      <c r="N94" s="49"/>
      <c r="O94" s="49"/>
      <c r="P94" s="49"/>
      <c r="Q94" s="28"/>
      <c r="R94" s="31"/>
      <c r="S94" s="31"/>
      <c r="T94" s="31"/>
    </row>
    <row r="95" ht="17.1" customHeight="1" spans="1:20">
      <c r="A95" s="28" t="s">
        <v>2421</v>
      </c>
      <c r="B95" s="31"/>
      <c r="C95" s="29">
        <v>0</v>
      </c>
      <c r="D95" s="49"/>
      <c r="E95" s="31"/>
      <c r="F95" s="49"/>
      <c r="G95" s="49"/>
      <c r="H95" s="49"/>
      <c r="I95" s="49"/>
      <c r="J95" s="28" t="s">
        <v>2422</v>
      </c>
      <c r="K95" s="31"/>
      <c r="L95" s="29">
        <v>0</v>
      </c>
      <c r="M95" s="49"/>
      <c r="N95" s="49"/>
      <c r="O95" s="49"/>
      <c r="P95" s="49"/>
      <c r="Q95" s="28"/>
      <c r="R95" s="31"/>
      <c r="S95" s="31"/>
      <c r="T95" s="31"/>
    </row>
    <row r="96" ht="17.1" customHeight="1" spans="1:20">
      <c r="A96" s="28"/>
      <c r="B96" s="31"/>
      <c r="C96" s="31"/>
      <c r="D96" s="49"/>
      <c r="E96" s="31"/>
      <c r="F96" s="49"/>
      <c r="G96" s="49"/>
      <c r="H96" s="49"/>
      <c r="I96" s="49"/>
      <c r="J96" s="28" t="s">
        <v>2119</v>
      </c>
      <c r="K96" s="31"/>
      <c r="L96" s="29">
        <v>0</v>
      </c>
      <c r="M96" s="49"/>
      <c r="N96" s="49"/>
      <c r="O96" s="49"/>
      <c r="P96" s="49"/>
      <c r="Q96" s="28"/>
      <c r="R96" s="31"/>
      <c r="S96" s="31"/>
      <c r="T96" s="31"/>
    </row>
    <row r="97" ht="17.1" customHeight="1" spans="1:20">
      <c r="A97" s="28"/>
      <c r="B97" s="31"/>
      <c r="C97" s="31"/>
      <c r="D97" s="49"/>
      <c r="E97" s="31"/>
      <c r="F97" s="49"/>
      <c r="G97" s="49"/>
      <c r="H97" s="49"/>
      <c r="I97" s="49"/>
      <c r="J97" s="28" t="s">
        <v>2120</v>
      </c>
      <c r="K97" s="31"/>
      <c r="L97" s="29">
        <v>0</v>
      </c>
      <c r="M97" s="49"/>
      <c r="N97" s="49"/>
      <c r="O97" s="49"/>
      <c r="P97" s="49"/>
      <c r="Q97" s="28"/>
      <c r="R97" s="31"/>
      <c r="S97" s="31"/>
      <c r="T97" s="31"/>
    </row>
    <row r="98" ht="17.1" customHeight="1" spans="1:20">
      <c r="A98" s="28"/>
      <c r="B98" s="31"/>
      <c r="C98" s="31"/>
      <c r="D98" s="49"/>
      <c r="E98" s="31"/>
      <c r="F98" s="49"/>
      <c r="G98" s="49"/>
      <c r="H98" s="49"/>
      <c r="I98" s="49"/>
      <c r="J98" s="28" t="s">
        <v>2423</v>
      </c>
      <c r="K98" s="31"/>
      <c r="L98" s="29">
        <v>0</v>
      </c>
      <c r="M98" s="49"/>
      <c r="N98" s="49"/>
      <c r="O98" s="49"/>
      <c r="P98" s="49"/>
      <c r="Q98" s="28"/>
      <c r="R98" s="31"/>
      <c r="S98" s="31"/>
      <c r="T98" s="31"/>
    </row>
    <row r="99" ht="17.1" customHeight="1" spans="1:20">
      <c r="A99" s="28"/>
      <c r="B99" s="31"/>
      <c r="C99" s="31"/>
      <c r="D99" s="49"/>
      <c r="E99" s="31"/>
      <c r="F99" s="49"/>
      <c r="G99" s="49"/>
      <c r="H99" s="49"/>
      <c r="I99" s="49"/>
      <c r="J99" s="28" t="s">
        <v>2424</v>
      </c>
      <c r="K99" s="31"/>
      <c r="L99" s="29">
        <v>0</v>
      </c>
      <c r="M99" s="49"/>
      <c r="N99" s="49"/>
      <c r="O99" s="49"/>
      <c r="P99" s="49"/>
      <c r="Q99" s="28"/>
      <c r="R99" s="31"/>
      <c r="S99" s="31"/>
      <c r="T99" s="31"/>
    </row>
    <row r="100" ht="17.1" customHeight="1" spans="1:20">
      <c r="A100" s="28" t="s">
        <v>2425</v>
      </c>
      <c r="B100" s="29">
        <f>SUM(C100:I100)</f>
        <v>0</v>
      </c>
      <c r="C100" s="29">
        <v>0</v>
      </c>
      <c r="D100" s="48">
        <v>0</v>
      </c>
      <c r="E100" s="29">
        <v>0</v>
      </c>
      <c r="F100" s="48">
        <v>0</v>
      </c>
      <c r="G100" s="48">
        <v>0</v>
      </c>
      <c r="H100" s="48">
        <v>0</v>
      </c>
      <c r="I100" s="48">
        <v>0</v>
      </c>
      <c r="J100" s="50" t="s">
        <v>2426</v>
      </c>
      <c r="K100" s="29">
        <f>SUM(L100:P100)</f>
        <v>0</v>
      </c>
      <c r="L100" s="29">
        <v>0</v>
      </c>
      <c r="M100" s="48">
        <v>0</v>
      </c>
      <c r="N100" s="48">
        <v>0</v>
      </c>
      <c r="O100" s="48">
        <v>0</v>
      </c>
      <c r="P100" s="48">
        <v>0</v>
      </c>
      <c r="Q100" s="28" t="s">
        <v>2427</v>
      </c>
      <c r="R100" s="29">
        <f>S100+T100</f>
        <v>0</v>
      </c>
      <c r="S100" s="29">
        <v>0</v>
      </c>
      <c r="T100" s="29">
        <f>B100-K100-S100</f>
        <v>0</v>
      </c>
    </row>
    <row r="101" ht="17.1" customHeight="1" spans="1:20">
      <c r="A101" s="28"/>
      <c r="B101" s="31"/>
      <c r="C101" s="31"/>
      <c r="D101" s="49"/>
      <c r="E101" s="31"/>
      <c r="F101" s="49"/>
      <c r="G101" s="49"/>
      <c r="H101" s="49"/>
      <c r="I101" s="51"/>
      <c r="J101" s="52" t="s">
        <v>2428</v>
      </c>
      <c r="K101" s="53"/>
      <c r="L101" s="29">
        <v>0</v>
      </c>
      <c r="M101" s="49"/>
      <c r="N101" s="49"/>
      <c r="O101" s="49"/>
      <c r="P101" s="49"/>
      <c r="Q101" s="28"/>
      <c r="R101" s="31"/>
      <c r="S101" s="31"/>
      <c r="T101" s="31"/>
    </row>
    <row r="102" ht="17.1" customHeight="1" spans="1:20">
      <c r="A102" s="28"/>
      <c r="B102" s="31"/>
      <c r="C102" s="31"/>
      <c r="D102" s="49"/>
      <c r="E102" s="31"/>
      <c r="F102" s="49"/>
      <c r="G102" s="49"/>
      <c r="H102" s="49"/>
      <c r="I102" s="49"/>
      <c r="J102" s="54" t="s">
        <v>1392</v>
      </c>
      <c r="K102" s="31"/>
      <c r="L102" s="29">
        <v>0</v>
      </c>
      <c r="M102" s="49"/>
      <c r="N102" s="49"/>
      <c r="O102" s="49"/>
      <c r="P102" s="49"/>
      <c r="Q102" s="28"/>
      <c r="R102" s="31"/>
      <c r="S102" s="31"/>
      <c r="T102" s="31"/>
    </row>
    <row r="103" ht="17.1" customHeight="1" spans="1:20">
      <c r="A103" s="28"/>
      <c r="B103" s="31"/>
      <c r="C103" s="31"/>
      <c r="D103" s="49"/>
      <c r="E103" s="31"/>
      <c r="F103" s="49"/>
      <c r="G103" s="49"/>
      <c r="H103" s="49"/>
      <c r="I103" s="49"/>
      <c r="J103" s="28" t="s">
        <v>1393</v>
      </c>
      <c r="K103" s="31"/>
      <c r="L103" s="29">
        <v>0</v>
      </c>
      <c r="M103" s="49"/>
      <c r="N103" s="49"/>
      <c r="O103" s="49"/>
      <c r="P103" s="49"/>
      <c r="Q103" s="28"/>
      <c r="R103" s="31"/>
      <c r="S103" s="31"/>
      <c r="T103" s="31"/>
    </row>
    <row r="104" ht="17.1" customHeight="1" spans="1:20">
      <c r="A104" s="28"/>
      <c r="B104" s="31"/>
      <c r="C104" s="31"/>
      <c r="D104" s="49"/>
      <c r="E104" s="31"/>
      <c r="F104" s="49"/>
      <c r="G104" s="49"/>
      <c r="H104" s="49"/>
      <c r="I104" s="49"/>
      <c r="J104" s="28" t="s">
        <v>2130</v>
      </c>
      <c r="K104" s="31"/>
      <c r="L104" s="29">
        <v>0</v>
      </c>
      <c r="M104" s="49"/>
      <c r="N104" s="49"/>
      <c r="O104" s="49"/>
      <c r="P104" s="49"/>
      <c r="Q104" s="28"/>
      <c r="R104" s="31"/>
      <c r="S104" s="31"/>
      <c r="T104" s="31"/>
    </row>
    <row r="105" ht="17.1" customHeight="1" spans="1:20">
      <c r="A105" s="28"/>
      <c r="B105" s="31"/>
      <c r="C105" s="31"/>
      <c r="D105" s="49"/>
      <c r="E105" s="31"/>
      <c r="F105" s="49"/>
      <c r="G105" s="49"/>
      <c r="H105" s="49"/>
      <c r="I105" s="49"/>
      <c r="J105" s="28" t="s">
        <v>2131</v>
      </c>
      <c r="K105" s="31"/>
      <c r="L105" s="29">
        <v>0</v>
      </c>
      <c r="M105" s="49"/>
      <c r="N105" s="49"/>
      <c r="O105" s="49"/>
      <c r="P105" s="49"/>
      <c r="Q105" s="28"/>
      <c r="R105" s="31"/>
      <c r="S105" s="31"/>
      <c r="T105" s="31"/>
    </row>
    <row r="106" ht="17.1" customHeight="1" spans="1:20">
      <c r="A106" s="28"/>
      <c r="B106" s="31"/>
      <c r="C106" s="31"/>
      <c r="D106" s="49"/>
      <c r="E106" s="31"/>
      <c r="F106" s="49"/>
      <c r="G106" s="49"/>
      <c r="H106" s="49"/>
      <c r="I106" s="49"/>
      <c r="J106" s="28" t="s">
        <v>2429</v>
      </c>
      <c r="K106" s="31"/>
      <c r="L106" s="29">
        <v>0</v>
      </c>
      <c r="M106" s="49"/>
      <c r="N106" s="49"/>
      <c r="O106" s="49"/>
      <c r="P106" s="49"/>
      <c r="Q106" s="28"/>
      <c r="R106" s="31"/>
      <c r="S106" s="31"/>
      <c r="T106" s="31"/>
    </row>
    <row r="107" ht="17.1" customHeight="1" spans="1:20">
      <c r="A107" s="28"/>
      <c r="B107" s="31"/>
      <c r="C107" s="31"/>
      <c r="D107" s="49"/>
      <c r="E107" s="31"/>
      <c r="F107" s="49"/>
      <c r="G107" s="49"/>
      <c r="H107" s="49"/>
      <c r="I107" s="49"/>
      <c r="J107" s="28" t="s">
        <v>2430</v>
      </c>
      <c r="K107" s="31"/>
      <c r="L107" s="29">
        <v>0</v>
      </c>
      <c r="M107" s="49"/>
      <c r="N107" s="49"/>
      <c r="O107" s="49"/>
      <c r="P107" s="49"/>
      <c r="Q107" s="28"/>
      <c r="R107" s="31"/>
      <c r="S107" s="31"/>
      <c r="T107" s="31"/>
    </row>
    <row r="108" ht="17.1" customHeight="1" spans="1:20">
      <c r="A108" s="28" t="s">
        <v>2431</v>
      </c>
      <c r="B108" s="29">
        <f>SUM(C108:I108)</f>
        <v>0</v>
      </c>
      <c r="C108" s="29">
        <v>0</v>
      </c>
      <c r="D108" s="48"/>
      <c r="E108" s="29">
        <v>0</v>
      </c>
      <c r="F108" s="48">
        <v>0</v>
      </c>
      <c r="G108" s="48">
        <v>0</v>
      </c>
      <c r="H108" s="48">
        <v>0</v>
      </c>
      <c r="I108" s="48">
        <v>0</v>
      </c>
      <c r="J108" s="28" t="s">
        <v>2432</v>
      </c>
      <c r="K108" s="29">
        <f>SUM(L108:P108)</f>
        <v>0</v>
      </c>
      <c r="L108" s="29">
        <f>L109+L114+L115</f>
        <v>0</v>
      </c>
      <c r="M108" s="48">
        <v>0</v>
      </c>
      <c r="N108" s="48"/>
      <c r="O108" s="48">
        <v>0</v>
      </c>
      <c r="P108" s="48">
        <v>0</v>
      </c>
      <c r="Q108" s="28" t="s">
        <v>2433</v>
      </c>
      <c r="R108" s="29">
        <f>S108+T108</f>
        <v>0</v>
      </c>
      <c r="S108" s="29">
        <v>0</v>
      </c>
      <c r="T108" s="29">
        <f>B108-K108-S108</f>
        <v>0</v>
      </c>
    </row>
    <row r="109" ht="17.1" customHeight="1" spans="1:20">
      <c r="A109" s="28"/>
      <c r="B109" s="31"/>
      <c r="C109" s="31"/>
      <c r="D109" s="49"/>
      <c r="E109" s="31"/>
      <c r="F109" s="49"/>
      <c r="G109" s="49"/>
      <c r="H109" s="49"/>
      <c r="I109" s="49"/>
      <c r="J109" s="28" t="s">
        <v>2132</v>
      </c>
      <c r="K109" s="31"/>
      <c r="L109" s="29">
        <f>SUM(L110:L113)</f>
        <v>0</v>
      </c>
      <c r="M109" s="49"/>
      <c r="N109" s="49"/>
      <c r="O109" s="49"/>
      <c r="P109" s="49"/>
      <c r="Q109" s="28"/>
      <c r="R109" s="31"/>
      <c r="S109" s="31"/>
      <c r="T109" s="31"/>
    </row>
    <row r="110" ht="17.1" customHeight="1" spans="1:20">
      <c r="A110" s="28"/>
      <c r="B110" s="31"/>
      <c r="C110" s="31"/>
      <c r="D110" s="49"/>
      <c r="E110" s="31"/>
      <c r="F110" s="49"/>
      <c r="G110" s="49"/>
      <c r="H110" s="49"/>
      <c r="I110" s="49"/>
      <c r="J110" s="28" t="s">
        <v>2130</v>
      </c>
      <c r="K110" s="31"/>
      <c r="L110" s="29">
        <v>0</v>
      </c>
      <c r="M110" s="49"/>
      <c r="N110" s="49"/>
      <c r="O110" s="49"/>
      <c r="P110" s="49"/>
      <c r="Q110" s="28"/>
      <c r="R110" s="31"/>
      <c r="S110" s="31"/>
      <c r="T110" s="31"/>
    </row>
    <row r="111" ht="17.1" customHeight="1" spans="1:20">
      <c r="A111" s="28"/>
      <c r="B111" s="31"/>
      <c r="C111" s="31"/>
      <c r="D111" s="49"/>
      <c r="E111" s="31"/>
      <c r="F111" s="49"/>
      <c r="G111" s="49"/>
      <c r="H111" s="49"/>
      <c r="I111" s="49"/>
      <c r="J111" s="28" t="s">
        <v>2133</v>
      </c>
      <c r="K111" s="31"/>
      <c r="L111" s="29">
        <v>0</v>
      </c>
      <c r="M111" s="49"/>
      <c r="N111" s="49"/>
      <c r="O111" s="49"/>
      <c r="P111" s="49"/>
      <c r="Q111" s="28"/>
      <c r="R111" s="31"/>
      <c r="S111" s="31"/>
      <c r="T111" s="31"/>
    </row>
    <row r="112" ht="17.1" customHeight="1" spans="1:20">
      <c r="A112" s="28"/>
      <c r="B112" s="31"/>
      <c r="C112" s="31"/>
      <c r="D112" s="49"/>
      <c r="E112" s="31"/>
      <c r="F112" s="49"/>
      <c r="G112" s="49"/>
      <c r="H112" s="49"/>
      <c r="I112" s="49"/>
      <c r="J112" s="28" t="s">
        <v>2134</v>
      </c>
      <c r="K112" s="31"/>
      <c r="L112" s="29">
        <v>0</v>
      </c>
      <c r="M112" s="49"/>
      <c r="N112" s="49"/>
      <c r="O112" s="49"/>
      <c r="P112" s="49"/>
      <c r="Q112" s="28"/>
      <c r="R112" s="31"/>
      <c r="S112" s="31"/>
      <c r="T112" s="31"/>
    </row>
    <row r="113" ht="17.1" customHeight="1" spans="1:20">
      <c r="A113" s="28"/>
      <c r="B113" s="31"/>
      <c r="C113" s="31"/>
      <c r="D113" s="49"/>
      <c r="E113" s="31"/>
      <c r="F113" s="49"/>
      <c r="G113" s="49"/>
      <c r="H113" s="49"/>
      <c r="I113" s="49"/>
      <c r="J113" s="28" t="s">
        <v>2135</v>
      </c>
      <c r="K113" s="31"/>
      <c r="L113" s="29"/>
      <c r="M113" s="49"/>
      <c r="N113" s="49"/>
      <c r="O113" s="49"/>
      <c r="P113" s="49"/>
      <c r="Q113" s="28"/>
      <c r="R113" s="31"/>
      <c r="S113" s="31"/>
      <c r="T113" s="31"/>
    </row>
    <row r="114" ht="17.1" customHeight="1" spans="1:20">
      <c r="A114" s="28"/>
      <c r="B114" s="31"/>
      <c r="C114" s="31"/>
      <c r="D114" s="49"/>
      <c r="E114" s="31"/>
      <c r="F114" s="49"/>
      <c r="G114" s="49"/>
      <c r="H114" s="49"/>
      <c r="I114" s="49"/>
      <c r="J114" s="28" t="s">
        <v>2434</v>
      </c>
      <c r="K114" s="31"/>
      <c r="L114" s="29">
        <v>0</v>
      </c>
      <c r="M114" s="49"/>
      <c r="N114" s="49"/>
      <c r="O114" s="49"/>
      <c r="P114" s="49"/>
      <c r="Q114" s="28"/>
      <c r="R114" s="31"/>
      <c r="S114" s="31"/>
      <c r="T114" s="31"/>
    </row>
    <row r="115" ht="17.1" customHeight="1" spans="1:20">
      <c r="A115" s="28"/>
      <c r="B115" s="31"/>
      <c r="C115" s="31"/>
      <c r="D115" s="49"/>
      <c r="E115" s="31"/>
      <c r="F115" s="49"/>
      <c r="G115" s="49"/>
      <c r="H115" s="49"/>
      <c r="I115" s="49"/>
      <c r="J115" s="28" t="s">
        <v>2435</v>
      </c>
      <c r="K115" s="31"/>
      <c r="L115" s="29">
        <v>0</v>
      </c>
      <c r="M115" s="49"/>
      <c r="N115" s="49"/>
      <c r="O115" s="49"/>
      <c r="P115" s="49"/>
      <c r="Q115" s="28"/>
      <c r="R115" s="31"/>
      <c r="S115" s="31"/>
      <c r="T115" s="31"/>
    </row>
    <row r="116" ht="17.1" customHeight="1" spans="1:20">
      <c r="A116" s="28" t="s">
        <v>2436</v>
      </c>
      <c r="B116" s="29">
        <f>SUM(C116:I116)</f>
        <v>0</v>
      </c>
      <c r="C116" s="29">
        <v>0</v>
      </c>
      <c r="D116" s="48">
        <v>0</v>
      </c>
      <c r="E116" s="29">
        <v>0</v>
      </c>
      <c r="F116" s="48">
        <v>0</v>
      </c>
      <c r="G116" s="48">
        <v>0</v>
      </c>
      <c r="H116" s="48">
        <v>0</v>
      </c>
      <c r="I116" s="48">
        <v>0</v>
      </c>
      <c r="J116" s="28" t="s">
        <v>2437</v>
      </c>
      <c r="K116" s="29">
        <f>SUM(L116:P116)</f>
        <v>0</v>
      </c>
      <c r="L116" s="29">
        <v>0</v>
      </c>
      <c r="M116" s="48">
        <v>0</v>
      </c>
      <c r="N116" s="48">
        <v>0</v>
      </c>
      <c r="O116" s="48">
        <v>0</v>
      </c>
      <c r="P116" s="48">
        <v>0</v>
      </c>
      <c r="Q116" s="28" t="s">
        <v>2438</v>
      </c>
      <c r="R116" s="29">
        <f>S116+T116</f>
        <v>0</v>
      </c>
      <c r="S116" s="29">
        <v>0</v>
      </c>
      <c r="T116" s="29">
        <f>B116-K116-S116</f>
        <v>0</v>
      </c>
    </row>
    <row r="117" ht="17.1" customHeight="1" spans="1:20">
      <c r="A117" s="28"/>
      <c r="B117" s="31"/>
      <c r="C117" s="31"/>
      <c r="D117" s="49"/>
      <c r="E117" s="31"/>
      <c r="F117" s="49"/>
      <c r="G117" s="49"/>
      <c r="H117" s="49"/>
      <c r="I117" s="49"/>
      <c r="J117" s="28" t="s">
        <v>2439</v>
      </c>
      <c r="K117" s="31"/>
      <c r="L117" s="29">
        <v>0</v>
      </c>
      <c r="M117" s="49"/>
      <c r="N117" s="49"/>
      <c r="O117" s="49"/>
      <c r="P117" s="49"/>
      <c r="Q117" s="28"/>
      <c r="R117" s="31"/>
      <c r="S117" s="31"/>
      <c r="T117" s="31"/>
    </row>
    <row r="118" ht="17.1" customHeight="1" spans="1:20">
      <c r="A118" s="28"/>
      <c r="B118" s="31"/>
      <c r="C118" s="31"/>
      <c r="D118" s="49"/>
      <c r="E118" s="31"/>
      <c r="F118" s="49"/>
      <c r="G118" s="49"/>
      <c r="H118" s="49"/>
      <c r="I118" s="49"/>
      <c r="J118" s="28" t="s">
        <v>1399</v>
      </c>
      <c r="K118" s="31"/>
      <c r="L118" s="29">
        <v>0</v>
      </c>
      <c r="M118" s="49"/>
      <c r="N118" s="49"/>
      <c r="O118" s="49"/>
      <c r="P118" s="49"/>
      <c r="Q118" s="28"/>
      <c r="R118" s="31"/>
      <c r="S118" s="31"/>
      <c r="T118" s="31"/>
    </row>
    <row r="119" ht="17.1" customHeight="1" spans="1:20">
      <c r="A119" s="28"/>
      <c r="B119" s="31"/>
      <c r="C119" s="31"/>
      <c r="D119" s="49"/>
      <c r="E119" s="31"/>
      <c r="F119" s="49"/>
      <c r="G119" s="49"/>
      <c r="H119" s="49"/>
      <c r="I119" s="49"/>
      <c r="J119" s="28" t="s">
        <v>2137</v>
      </c>
      <c r="K119" s="31"/>
      <c r="L119" s="29">
        <v>0</v>
      </c>
      <c r="M119" s="49"/>
      <c r="N119" s="49"/>
      <c r="O119" s="49"/>
      <c r="P119" s="49"/>
      <c r="Q119" s="28"/>
      <c r="R119" s="31"/>
      <c r="S119" s="31"/>
      <c r="T119" s="31"/>
    </row>
    <row r="120" ht="17.1" customHeight="1" spans="1:20">
      <c r="A120" s="28"/>
      <c r="B120" s="31"/>
      <c r="C120" s="31"/>
      <c r="D120" s="49"/>
      <c r="E120" s="31"/>
      <c r="F120" s="49"/>
      <c r="G120" s="49"/>
      <c r="H120" s="49"/>
      <c r="I120" s="49"/>
      <c r="J120" s="28" t="s">
        <v>2138</v>
      </c>
      <c r="K120" s="31"/>
      <c r="L120" s="29">
        <v>0</v>
      </c>
      <c r="M120" s="49"/>
      <c r="N120" s="49"/>
      <c r="O120" s="49"/>
      <c r="P120" s="49"/>
      <c r="Q120" s="28"/>
      <c r="R120" s="31"/>
      <c r="S120" s="31"/>
      <c r="T120" s="31"/>
    </row>
    <row r="121" ht="17.1" customHeight="1" spans="1:20">
      <c r="A121" s="28"/>
      <c r="B121" s="31"/>
      <c r="C121" s="31"/>
      <c r="D121" s="49"/>
      <c r="E121" s="31"/>
      <c r="F121" s="49"/>
      <c r="G121" s="49"/>
      <c r="H121" s="49"/>
      <c r="I121" s="49"/>
      <c r="J121" s="28" t="s">
        <v>2139</v>
      </c>
      <c r="K121" s="31"/>
      <c r="L121" s="29">
        <v>0</v>
      </c>
      <c r="M121" s="49"/>
      <c r="N121" s="49"/>
      <c r="O121" s="49"/>
      <c r="P121" s="49"/>
      <c r="Q121" s="28"/>
      <c r="R121" s="31"/>
      <c r="S121" s="31"/>
      <c r="T121" s="31"/>
    </row>
    <row r="122" ht="17.1" customHeight="1" spans="1:20">
      <c r="A122" s="28"/>
      <c r="B122" s="31"/>
      <c r="C122" s="31"/>
      <c r="D122" s="49"/>
      <c r="E122" s="31"/>
      <c r="F122" s="49"/>
      <c r="G122" s="49"/>
      <c r="H122" s="49"/>
      <c r="I122" s="49"/>
      <c r="J122" s="28" t="s">
        <v>2440</v>
      </c>
      <c r="K122" s="31"/>
      <c r="L122" s="29">
        <v>0</v>
      </c>
      <c r="M122" s="49"/>
      <c r="N122" s="49"/>
      <c r="O122" s="49"/>
      <c r="P122" s="49"/>
      <c r="Q122" s="28"/>
      <c r="R122" s="31"/>
      <c r="S122" s="31"/>
      <c r="T122" s="31"/>
    </row>
    <row r="123" ht="17.1" customHeight="1" spans="1:20">
      <c r="A123" s="28"/>
      <c r="B123" s="31"/>
      <c r="C123" s="31"/>
      <c r="D123" s="49"/>
      <c r="E123" s="31"/>
      <c r="F123" s="49"/>
      <c r="G123" s="49"/>
      <c r="H123" s="49"/>
      <c r="I123" s="49"/>
      <c r="J123" s="28" t="s">
        <v>2441</v>
      </c>
      <c r="K123" s="31"/>
      <c r="L123" s="29">
        <v>0</v>
      </c>
      <c r="M123" s="49"/>
      <c r="N123" s="49"/>
      <c r="O123" s="49"/>
      <c r="P123" s="49"/>
      <c r="Q123" s="28"/>
      <c r="R123" s="31"/>
      <c r="S123" s="31"/>
      <c r="T123" s="31"/>
    </row>
    <row r="124" ht="17.1" customHeight="1" spans="1:20">
      <c r="A124" s="28" t="s">
        <v>2442</v>
      </c>
      <c r="B124" s="29">
        <f>SUM(C124:I124)</f>
        <v>0</v>
      </c>
      <c r="C124" s="29">
        <v>0</v>
      </c>
      <c r="D124" s="48">
        <v>0</v>
      </c>
      <c r="E124" s="29">
        <v>0</v>
      </c>
      <c r="F124" s="48">
        <v>0</v>
      </c>
      <c r="G124" s="48">
        <v>0</v>
      </c>
      <c r="H124" s="48">
        <v>0</v>
      </c>
      <c r="I124" s="48">
        <v>0</v>
      </c>
      <c r="J124" s="28" t="s">
        <v>2443</v>
      </c>
      <c r="K124" s="29">
        <f>SUM(L124:P124)</f>
        <v>0</v>
      </c>
      <c r="L124" s="29">
        <v>0</v>
      </c>
      <c r="M124" s="48">
        <v>0</v>
      </c>
      <c r="N124" s="48">
        <v>0</v>
      </c>
      <c r="O124" s="48">
        <v>0</v>
      </c>
      <c r="P124" s="48">
        <v>0</v>
      </c>
      <c r="Q124" s="28" t="s">
        <v>2444</v>
      </c>
      <c r="R124" s="29">
        <f>S124+T124</f>
        <v>0</v>
      </c>
      <c r="S124" s="29">
        <v>0</v>
      </c>
      <c r="T124" s="29">
        <f>B124-K124-S124</f>
        <v>0</v>
      </c>
    </row>
    <row r="125" ht="17.1" customHeight="1" spans="1:20">
      <c r="A125" s="28"/>
      <c r="B125" s="31"/>
      <c r="C125" s="31"/>
      <c r="D125" s="49"/>
      <c r="E125" s="31"/>
      <c r="F125" s="49"/>
      <c r="G125" s="49"/>
      <c r="H125" s="49"/>
      <c r="I125" s="49"/>
      <c r="J125" s="28" t="s">
        <v>2445</v>
      </c>
      <c r="K125" s="31"/>
      <c r="L125" s="29">
        <v>0</v>
      </c>
      <c r="M125" s="49"/>
      <c r="N125" s="49"/>
      <c r="O125" s="49"/>
      <c r="P125" s="49"/>
      <c r="Q125" s="28"/>
      <c r="R125" s="31"/>
      <c r="S125" s="31"/>
      <c r="T125" s="31"/>
    </row>
    <row r="126" ht="17.1" customHeight="1" spans="1:20">
      <c r="A126" s="28"/>
      <c r="B126" s="31"/>
      <c r="C126" s="31"/>
      <c r="D126" s="49"/>
      <c r="E126" s="31"/>
      <c r="F126" s="49"/>
      <c r="G126" s="49"/>
      <c r="H126" s="49"/>
      <c r="I126" s="49"/>
      <c r="J126" s="28" t="s">
        <v>2446</v>
      </c>
      <c r="K126" s="31"/>
      <c r="L126" s="29">
        <v>0</v>
      </c>
      <c r="M126" s="49"/>
      <c r="N126" s="49"/>
      <c r="O126" s="49"/>
      <c r="P126" s="49"/>
      <c r="Q126" s="28"/>
      <c r="R126" s="31"/>
      <c r="S126" s="31"/>
      <c r="T126" s="31"/>
    </row>
    <row r="127" ht="17.1" customHeight="1" spans="1:20">
      <c r="A127" s="28"/>
      <c r="B127" s="31"/>
      <c r="C127" s="31"/>
      <c r="D127" s="49"/>
      <c r="E127" s="31"/>
      <c r="F127" s="49"/>
      <c r="G127" s="49"/>
      <c r="H127" s="49"/>
      <c r="I127" s="49"/>
      <c r="J127" s="28" t="s">
        <v>2447</v>
      </c>
      <c r="K127" s="31"/>
      <c r="L127" s="29">
        <v>0</v>
      </c>
      <c r="M127" s="49"/>
      <c r="N127" s="49"/>
      <c r="O127" s="49"/>
      <c r="P127" s="49"/>
      <c r="Q127" s="28"/>
      <c r="R127" s="31"/>
      <c r="S127" s="31"/>
      <c r="T127" s="31"/>
    </row>
    <row r="128" ht="17.1" customHeight="1" spans="1:20">
      <c r="A128" s="28"/>
      <c r="B128" s="31"/>
      <c r="C128" s="31"/>
      <c r="D128" s="49"/>
      <c r="E128" s="31"/>
      <c r="F128" s="49"/>
      <c r="G128" s="49"/>
      <c r="H128" s="49"/>
      <c r="I128" s="49"/>
      <c r="J128" s="28" t="s">
        <v>2448</v>
      </c>
      <c r="K128" s="31"/>
      <c r="L128" s="29">
        <v>0</v>
      </c>
      <c r="M128" s="49"/>
      <c r="N128" s="49"/>
      <c r="O128" s="49"/>
      <c r="P128" s="49"/>
      <c r="Q128" s="28"/>
      <c r="R128" s="31"/>
      <c r="S128" s="31"/>
      <c r="T128" s="31"/>
    </row>
    <row r="129" ht="17.1" customHeight="1" spans="1:20">
      <c r="A129" s="28"/>
      <c r="B129" s="31"/>
      <c r="C129" s="31"/>
      <c r="D129" s="49"/>
      <c r="E129" s="31"/>
      <c r="F129" s="49"/>
      <c r="G129" s="49"/>
      <c r="H129" s="49"/>
      <c r="I129" s="49"/>
      <c r="J129" s="28" t="s">
        <v>2449</v>
      </c>
      <c r="K129" s="31"/>
      <c r="L129" s="29">
        <v>0</v>
      </c>
      <c r="M129" s="49"/>
      <c r="N129" s="49"/>
      <c r="O129" s="49"/>
      <c r="P129" s="49"/>
      <c r="Q129" s="28"/>
      <c r="R129" s="31"/>
      <c r="S129" s="31"/>
      <c r="T129" s="31"/>
    </row>
    <row r="130" ht="17.1" customHeight="1" spans="1:20">
      <c r="A130" s="28"/>
      <c r="B130" s="31"/>
      <c r="C130" s="31"/>
      <c r="D130" s="49"/>
      <c r="E130" s="31"/>
      <c r="F130" s="49"/>
      <c r="G130" s="49"/>
      <c r="H130" s="49"/>
      <c r="I130" s="49"/>
      <c r="J130" s="28" t="s">
        <v>2450</v>
      </c>
      <c r="K130" s="31"/>
      <c r="L130" s="29">
        <v>0</v>
      </c>
      <c r="M130" s="49"/>
      <c r="N130" s="49"/>
      <c r="O130" s="49"/>
      <c r="P130" s="49"/>
      <c r="Q130" s="28"/>
      <c r="R130" s="31"/>
      <c r="S130" s="31"/>
      <c r="T130" s="31"/>
    </row>
    <row r="131" ht="17.1" customHeight="1" spans="1:20">
      <c r="A131" s="28"/>
      <c r="B131" s="31"/>
      <c r="C131" s="31"/>
      <c r="D131" s="49"/>
      <c r="E131" s="31"/>
      <c r="F131" s="49"/>
      <c r="G131" s="49"/>
      <c r="H131" s="49"/>
      <c r="I131" s="49"/>
      <c r="J131" s="28" t="s">
        <v>2451</v>
      </c>
      <c r="K131" s="31"/>
      <c r="L131" s="29">
        <v>0</v>
      </c>
      <c r="M131" s="49"/>
      <c r="N131" s="49"/>
      <c r="O131" s="49"/>
      <c r="P131" s="49"/>
      <c r="Q131" s="28"/>
      <c r="R131" s="31"/>
      <c r="S131" s="31"/>
      <c r="T131" s="31"/>
    </row>
    <row r="132" ht="17.1" customHeight="1" spans="1:20">
      <c r="A132" s="28"/>
      <c r="B132" s="31"/>
      <c r="C132" s="31"/>
      <c r="D132" s="49"/>
      <c r="E132" s="31"/>
      <c r="F132" s="49"/>
      <c r="G132" s="49"/>
      <c r="H132" s="49"/>
      <c r="I132" s="49"/>
      <c r="J132" s="28" t="s">
        <v>2452</v>
      </c>
      <c r="K132" s="31"/>
      <c r="L132" s="29">
        <v>0</v>
      </c>
      <c r="M132" s="49"/>
      <c r="N132" s="49"/>
      <c r="O132" s="49"/>
      <c r="P132" s="49"/>
      <c r="Q132" s="28"/>
      <c r="R132" s="31"/>
      <c r="S132" s="31"/>
      <c r="T132" s="31"/>
    </row>
    <row r="133" ht="17.1" customHeight="1" spans="1:20">
      <c r="A133" s="28" t="s">
        <v>2453</v>
      </c>
      <c r="B133" s="29">
        <f>SUM(C133:I133)</f>
        <v>0</v>
      </c>
      <c r="C133" s="29"/>
      <c r="D133" s="48"/>
      <c r="E133" s="29">
        <v>0</v>
      </c>
      <c r="F133" s="48">
        <v>0</v>
      </c>
      <c r="G133" s="48">
        <v>0</v>
      </c>
      <c r="H133" s="48">
        <v>0</v>
      </c>
      <c r="I133" s="48">
        <v>0</v>
      </c>
      <c r="J133" s="28" t="s">
        <v>2454</v>
      </c>
      <c r="K133" s="29">
        <f>SUM(L133:P133)</f>
        <v>0</v>
      </c>
      <c r="L133" s="29">
        <f>L134+L140+L141</f>
        <v>0</v>
      </c>
      <c r="M133" s="48">
        <v>0</v>
      </c>
      <c r="N133" s="48"/>
      <c r="O133" s="48">
        <v>0</v>
      </c>
      <c r="P133" s="48">
        <v>0</v>
      </c>
      <c r="Q133" s="28" t="s">
        <v>2455</v>
      </c>
      <c r="R133" s="29">
        <f>S133+T133</f>
        <v>0</v>
      </c>
      <c r="S133" s="29">
        <v>0</v>
      </c>
      <c r="T133" s="29">
        <f>B133-K133-S133</f>
        <v>0</v>
      </c>
    </row>
    <row r="134" ht="17.1" customHeight="1" spans="1:20">
      <c r="A134" s="28"/>
      <c r="B134" s="31"/>
      <c r="C134" s="31"/>
      <c r="D134" s="49"/>
      <c r="E134" s="31"/>
      <c r="F134" s="49"/>
      <c r="G134" s="49"/>
      <c r="H134" s="49"/>
      <c r="I134" s="49"/>
      <c r="J134" s="28" t="s">
        <v>2456</v>
      </c>
      <c r="K134" s="31"/>
      <c r="L134" s="29">
        <f>SUM(L135:L139)</f>
        <v>0</v>
      </c>
      <c r="M134" s="49"/>
      <c r="N134" s="49"/>
      <c r="O134" s="49"/>
      <c r="P134" s="49"/>
      <c r="Q134" s="28"/>
      <c r="R134" s="31"/>
      <c r="S134" s="31"/>
      <c r="T134" s="31"/>
    </row>
    <row r="135" ht="17.1" customHeight="1" spans="1:20">
      <c r="A135" s="28"/>
      <c r="B135" s="31"/>
      <c r="C135" s="31"/>
      <c r="D135" s="49"/>
      <c r="E135" s="31"/>
      <c r="F135" s="49"/>
      <c r="G135" s="49"/>
      <c r="H135" s="49"/>
      <c r="I135" s="49"/>
      <c r="J135" s="28" t="s">
        <v>2457</v>
      </c>
      <c r="K135" s="31"/>
      <c r="L135" s="29">
        <v>0</v>
      </c>
      <c r="M135" s="49"/>
      <c r="N135" s="49"/>
      <c r="O135" s="49"/>
      <c r="P135" s="49"/>
      <c r="Q135" s="28"/>
      <c r="R135" s="31"/>
      <c r="S135" s="31"/>
      <c r="T135" s="31"/>
    </row>
    <row r="136" ht="17.1" customHeight="1" spans="1:20">
      <c r="A136" s="28"/>
      <c r="B136" s="31"/>
      <c r="C136" s="31"/>
      <c r="D136" s="49"/>
      <c r="E136" s="31"/>
      <c r="F136" s="49"/>
      <c r="G136" s="49"/>
      <c r="H136" s="49"/>
      <c r="I136" s="49"/>
      <c r="J136" s="28" t="s">
        <v>2458</v>
      </c>
      <c r="K136" s="31"/>
      <c r="L136" s="29">
        <v>0</v>
      </c>
      <c r="M136" s="49"/>
      <c r="N136" s="49"/>
      <c r="O136" s="49"/>
      <c r="P136" s="49"/>
      <c r="Q136" s="28"/>
      <c r="R136" s="31"/>
      <c r="S136" s="31"/>
      <c r="T136" s="31"/>
    </row>
    <row r="137" ht="17.1" customHeight="1" spans="1:20">
      <c r="A137" s="28"/>
      <c r="B137" s="31"/>
      <c r="C137" s="31"/>
      <c r="D137" s="49"/>
      <c r="E137" s="31"/>
      <c r="F137" s="49"/>
      <c r="G137" s="49"/>
      <c r="H137" s="49"/>
      <c r="I137" s="49"/>
      <c r="J137" s="28" t="s">
        <v>2459</v>
      </c>
      <c r="K137" s="31"/>
      <c r="L137" s="29">
        <v>0</v>
      </c>
      <c r="M137" s="49"/>
      <c r="N137" s="49"/>
      <c r="O137" s="49"/>
      <c r="P137" s="49"/>
      <c r="Q137" s="28"/>
      <c r="R137" s="31"/>
      <c r="S137" s="31"/>
      <c r="T137" s="31"/>
    </row>
    <row r="138" ht="17.1" customHeight="1" spans="1:20">
      <c r="A138" s="28"/>
      <c r="B138" s="31"/>
      <c r="C138" s="31"/>
      <c r="D138" s="49"/>
      <c r="E138" s="31"/>
      <c r="F138" s="49"/>
      <c r="G138" s="49"/>
      <c r="H138" s="49"/>
      <c r="I138" s="49"/>
      <c r="J138" s="28" t="s">
        <v>2460</v>
      </c>
      <c r="K138" s="31"/>
      <c r="L138" s="29">
        <v>0</v>
      </c>
      <c r="M138" s="49"/>
      <c r="N138" s="49"/>
      <c r="O138" s="49"/>
      <c r="P138" s="49"/>
      <c r="Q138" s="28"/>
      <c r="R138" s="31"/>
      <c r="S138" s="31"/>
      <c r="T138" s="31"/>
    </row>
    <row r="139" ht="17.1" customHeight="1" spans="1:20">
      <c r="A139" s="28"/>
      <c r="B139" s="31"/>
      <c r="C139" s="31"/>
      <c r="D139" s="49"/>
      <c r="E139" s="31"/>
      <c r="F139" s="49"/>
      <c r="G139" s="49"/>
      <c r="H139" s="49"/>
      <c r="I139" s="49"/>
      <c r="J139" s="28" t="s">
        <v>2461</v>
      </c>
      <c r="K139" s="31"/>
      <c r="L139" s="29"/>
      <c r="M139" s="49"/>
      <c r="N139" s="49"/>
      <c r="O139" s="49"/>
      <c r="P139" s="49"/>
      <c r="Q139" s="28"/>
      <c r="R139" s="31"/>
      <c r="S139" s="31"/>
      <c r="T139" s="31"/>
    </row>
    <row r="140" ht="17.1" customHeight="1" spans="1:20">
      <c r="A140" s="28"/>
      <c r="B140" s="31"/>
      <c r="C140" s="31"/>
      <c r="D140" s="49"/>
      <c r="E140" s="31"/>
      <c r="F140" s="49"/>
      <c r="G140" s="49"/>
      <c r="H140" s="49"/>
      <c r="I140" s="49"/>
      <c r="J140" s="28" t="s">
        <v>2462</v>
      </c>
      <c r="K140" s="31"/>
      <c r="L140" s="29">
        <v>0</v>
      </c>
      <c r="M140" s="49"/>
      <c r="N140" s="49"/>
      <c r="O140" s="49"/>
      <c r="P140" s="49"/>
      <c r="Q140" s="28"/>
      <c r="R140" s="31"/>
      <c r="S140" s="31"/>
      <c r="T140" s="31"/>
    </row>
    <row r="141" ht="17.1" customHeight="1" spans="1:20">
      <c r="A141" s="28"/>
      <c r="B141" s="31"/>
      <c r="C141" s="31"/>
      <c r="D141" s="49"/>
      <c r="E141" s="31"/>
      <c r="F141" s="49"/>
      <c r="G141" s="49"/>
      <c r="H141" s="49"/>
      <c r="I141" s="49"/>
      <c r="J141" s="28" t="s">
        <v>2463</v>
      </c>
      <c r="K141" s="31"/>
      <c r="L141" s="29">
        <v>0</v>
      </c>
      <c r="M141" s="49"/>
      <c r="N141" s="49"/>
      <c r="O141" s="49"/>
      <c r="P141" s="49"/>
      <c r="Q141" s="28"/>
      <c r="R141" s="31"/>
      <c r="S141" s="31"/>
      <c r="T141" s="31"/>
    </row>
    <row r="142" ht="17.1" customHeight="1" spans="1:20">
      <c r="A142" s="28" t="s">
        <v>2464</v>
      </c>
      <c r="B142" s="29">
        <f>SUM(C142:I142)</f>
        <v>0</v>
      </c>
      <c r="C142" s="29">
        <v>0</v>
      </c>
      <c r="D142" s="48">
        <v>0</v>
      </c>
      <c r="E142" s="29">
        <v>0</v>
      </c>
      <c r="F142" s="48">
        <v>0</v>
      </c>
      <c r="G142" s="48">
        <v>0</v>
      </c>
      <c r="H142" s="48">
        <v>0</v>
      </c>
      <c r="I142" s="48">
        <v>0</v>
      </c>
      <c r="J142" s="28" t="s">
        <v>2465</v>
      </c>
      <c r="K142" s="29">
        <f>SUM(L142:P142)</f>
        <v>0</v>
      </c>
      <c r="L142" s="29">
        <v>0</v>
      </c>
      <c r="M142" s="48">
        <v>0</v>
      </c>
      <c r="N142" s="48">
        <v>0</v>
      </c>
      <c r="O142" s="48">
        <v>0</v>
      </c>
      <c r="P142" s="48">
        <v>0</v>
      </c>
      <c r="Q142" s="28" t="s">
        <v>2466</v>
      </c>
      <c r="R142" s="29">
        <f>S142+T142</f>
        <v>0</v>
      </c>
      <c r="S142" s="29">
        <v>0</v>
      </c>
      <c r="T142" s="29">
        <f>B142-K142-S142</f>
        <v>0</v>
      </c>
    </row>
    <row r="143" ht="17.1" customHeight="1" spans="1:20">
      <c r="A143" s="28" t="s">
        <v>2467</v>
      </c>
      <c r="B143" s="31"/>
      <c r="C143" s="29">
        <v>0</v>
      </c>
      <c r="D143" s="49"/>
      <c r="E143" s="31"/>
      <c r="F143" s="49"/>
      <c r="G143" s="49"/>
      <c r="H143" s="49"/>
      <c r="I143" s="49"/>
      <c r="J143" s="28" t="s">
        <v>2468</v>
      </c>
      <c r="K143" s="31"/>
      <c r="L143" s="29">
        <v>0</v>
      </c>
      <c r="M143" s="49"/>
      <c r="N143" s="49"/>
      <c r="O143" s="49"/>
      <c r="P143" s="49"/>
      <c r="Q143" s="28"/>
      <c r="R143" s="31"/>
      <c r="S143" s="31"/>
      <c r="T143" s="31"/>
    </row>
    <row r="144" ht="17.1" customHeight="1" spans="1:20">
      <c r="A144" s="28"/>
      <c r="B144" s="31"/>
      <c r="C144" s="31"/>
      <c r="D144" s="49"/>
      <c r="E144" s="31"/>
      <c r="F144" s="49"/>
      <c r="G144" s="49"/>
      <c r="H144" s="49"/>
      <c r="I144" s="49"/>
      <c r="J144" s="28" t="s">
        <v>2469</v>
      </c>
      <c r="K144" s="31"/>
      <c r="L144" s="29">
        <v>0</v>
      </c>
      <c r="M144" s="49"/>
      <c r="N144" s="49"/>
      <c r="O144" s="49"/>
      <c r="P144" s="49"/>
      <c r="Q144" s="28"/>
      <c r="R144" s="31"/>
      <c r="S144" s="31"/>
      <c r="T144" s="31"/>
    </row>
    <row r="145" ht="17.1" customHeight="1" spans="1:20">
      <c r="A145" s="28" t="s">
        <v>2470</v>
      </c>
      <c r="B145" s="29">
        <f>SUM(C145:I145)</f>
        <v>0</v>
      </c>
      <c r="C145" s="29">
        <v>0</v>
      </c>
      <c r="D145" s="48"/>
      <c r="E145" s="29">
        <v>0</v>
      </c>
      <c r="F145" s="48">
        <v>0</v>
      </c>
      <c r="G145" s="48"/>
      <c r="H145" s="48">
        <v>0</v>
      </c>
      <c r="I145" s="48">
        <v>0</v>
      </c>
      <c r="J145" s="28" t="s">
        <v>2471</v>
      </c>
      <c r="K145" s="29">
        <f>SUM(L145:P145)</f>
        <v>11</v>
      </c>
      <c r="L145" s="29">
        <f>SUM(L146:L150)</f>
        <v>0</v>
      </c>
      <c r="M145" s="48">
        <v>11</v>
      </c>
      <c r="N145" s="48">
        <v>0</v>
      </c>
      <c r="O145" s="48">
        <v>0</v>
      </c>
      <c r="P145" s="48">
        <v>0</v>
      </c>
      <c r="Q145" s="28" t="s">
        <v>2472</v>
      </c>
      <c r="R145" s="29">
        <f>S145+T145</f>
        <v>-11</v>
      </c>
      <c r="S145" s="29">
        <v>0</v>
      </c>
      <c r="T145" s="29">
        <f>B145-K145-S145</f>
        <v>-11</v>
      </c>
    </row>
    <row r="146" ht="17.1" customHeight="1" spans="1:20">
      <c r="A146" s="28"/>
      <c r="B146" s="31"/>
      <c r="C146" s="31"/>
      <c r="D146" s="49"/>
      <c r="E146" s="31"/>
      <c r="F146" s="49"/>
      <c r="G146" s="49"/>
      <c r="H146" s="49"/>
      <c r="I146" s="49"/>
      <c r="J146" s="28" t="s">
        <v>2473</v>
      </c>
      <c r="K146" s="31"/>
      <c r="L146" s="29"/>
      <c r="M146" s="49"/>
      <c r="N146" s="49"/>
      <c r="O146" s="49"/>
      <c r="P146" s="49"/>
      <c r="Q146" s="28"/>
      <c r="R146" s="31"/>
      <c r="S146" s="31"/>
      <c r="T146" s="31"/>
    </row>
    <row r="147" ht="17.1" customHeight="1" spans="1:20">
      <c r="A147" s="28"/>
      <c r="B147" s="31"/>
      <c r="C147" s="31"/>
      <c r="D147" s="49"/>
      <c r="E147" s="31"/>
      <c r="F147" s="49"/>
      <c r="G147" s="49"/>
      <c r="H147" s="49"/>
      <c r="I147" s="49"/>
      <c r="J147" s="28" t="s">
        <v>2474</v>
      </c>
      <c r="K147" s="31"/>
      <c r="L147" s="29"/>
      <c r="M147" s="49"/>
      <c r="N147" s="49"/>
      <c r="O147" s="49"/>
      <c r="P147" s="49"/>
      <c r="Q147" s="28"/>
      <c r="R147" s="31"/>
      <c r="S147" s="31"/>
      <c r="T147" s="31"/>
    </row>
    <row r="148" ht="17.1" customHeight="1" spans="1:20">
      <c r="A148" s="28"/>
      <c r="B148" s="31"/>
      <c r="C148" s="31"/>
      <c r="D148" s="49"/>
      <c r="E148" s="31"/>
      <c r="F148" s="49"/>
      <c r="G148" s="49"/>
      <c r="H148" s="49"/>
      <c r="I148" s="49"/>
      <c r="J148" s="28" t="s">
        <v>2475</v>
      </c>
      <c r="K148" s="31"/>
      <c r="L148" s="29"/>
      <c r="M148" s="49"/>
      <c r="N148" s="49"/>
      <c r="O148" s="49"/>
      <c r="P148" s="49"/>
      <c r="Q148" s="28"/>
      <c r="R148" s="31"/>
      <c r="S148" s="31"/>
      <c r="T148" s="31"/>
    </row>
    <row r="149" ht="17.1" customHeight="1" spans="1:20">
      <c r="A149" s="28"/>
      <c r="B149" s="31"/>
      <c r="C149" s="31"/>
      <c r="D149" s="49"/>
      <c r="E149" s="31"/>
      <c r="F149" s="49"/>
      <c r="G149" s="49"/>
      <c r="H149" s="49"/>
      <c r="I149" s="49"/>
      <c r="J149" s="28" t="s">
        <v>2476</v>
      </c>
      <c r="K149" s="31"/>
      <c r="L149" s="29"/>
      <c r="M149" s="49"/>
      <c r="N149" s="49"/>
      <c r="O149" s="49"/>
      <c r="P149" s="49"/>
      <c r="Q149" s="28"/>
      <c r="R149" s="31"/>
      <c r="S149" s="31"/>
      <c r="T149" s="31"/>
    </row>
    <row r="150" ht="17.1" customHeight="1" spans="1:20">
      <c r="A150" s="28"/>
      <c r="B150" s="31"/>
      <c r="C150" s="31"/>
      <c r="D150" s="49"/>
      <c r="E150" s="31"/>
      <c r="F150" s="49"/>
      <c r="G150" s="49"/>
      <c r="H150" s="49"/>
      <c r="I150" s="49"/>
      <c r="J150" s="28" t="s">
        <v>2477</v>
      </c>
      <c r="K150" s="31"/>
      <c r="L150" s="29">
        <v>0</v>
      </c>
      <c r="M150" s="49"/>
      <c r="N150" s="49"/>
      <c r="O150" s="49"/>
      <c r="P150" s="49"/>
      <c r="Q150" s="28"/>
      <c r="R150" s="31"/>
      <c r="S150" s="31"/>
      <c r="T150" s="31"/>
    </row>
    <row r="151" ht="17.1" customHeight="1" spans="1:20">
      <c r="A151" s="28" t="s">
        <v>2478</v>
      </c>
      <c r="B151" s="29">
        <f>SUM(C151:I151)</f>
        <v>0</v>
      </c>
      <c r="C151" s="29">
        <v>0</v>
      </c>
      <c r="D151" s="48"/>
      <c r="E151" s="29">
        <v>0</v>
      </c>
      <c r="F151" s="48"/>
      <c r="G151" s="48">
        <v>0</v>
      </c>
      <c r="H151" s="48">
        <v>0</v>
      </c>
      <c r="I151" s="48">
        <v>0</v>
      </c>
      <c r="J151" s="28" t="s">
        <v>2479</v>
      </c>
      <c r="K151" s="29">
        <f>SUM(L151:P151)</f>
        <v>0</v>
      </c>
      <c r="L151" s="29">
        <v>0</v>
      </c>
      <c r="M151" s="48">
        <v>0</v>
      </c>
      <c r="N151" s="48">
        <v>0</v>
      </c>
      <c r="O151" s="48">
        <v>0</v>
      </c>
      <c r="P151" s="48">
        <v>0</v>
      </c>
      <c r="Q151" s="28" t="s">
        <v>2478</v>
      </c>
      <c r="R151" s="29">
        <f>S151+T151</f>
        <v>0</v>
      </c>
      <c r="S151" s="29">
        <v>0</v>
      </c>
      <c r="T151" s="29">
        <f>B151-K151-S151</f>
        <v>0</v>
      </c>
    </row>
    <row r="152" ht="17.1" customHeight="1" spans="1:20">
      <c r="A152" s="28" t="s">
        <v>2480</v>
      </c>
      <c r="B152" s="31"/>
      <c r="C152" s="29">
        <v>0</v>
      </c>
      <c r="D152" s="49"/>
      <c r="E152" s="31"/>
      <c r="F152" s="49"/>
      <c r="G152" s="49"/>
      <c r="H152" s="49"/>
      <c r="I152" s="49"/>
      <c r="J152" s="28" t="s">
        <v>2481</v>
      </c>
      <c r="K152" s="31"/>
      <c r="L152" s="29">
        <v>0</v>
      </c>
      <c r="M152" s="49"/>
      <c r="N152" s="49"/>
      <c r="O152" s="49"/>
      <c r="P152" s="49"/>
      <c r="Q152" s="28"/>
      <c r="R152" s="31"/>
      <c r="S152" s="31"/>
      <c r="T152" s="31"/>
    </row>
    <row r="153" ht="17.1" customHeight="1" spans="1:20">
      <c r="A153" s="28" t="s">
        <v>2482</v>
      </c>
      <c r="B153" s="31"/>
      <c r="C153" s="29">
        <v>0</v>
      </c>
      <c r="D153" s="49"/>
      <c r="E153" s="31"/>
      <c r="F153" s="49"/>
      <c r="G153" s="49"/>
      <c r="H153" s="49"/>
      <c r="I153" s="49"/>
      <c r="J153" s="28" t="s">
        <v>2483</v>
      </c>
      <c r="K153" s="31"/>
      <c r="L153" s="29">
        <v>0</v>
      </c>
      <c r="M153" s="49"/>
      <c r="N153" s="49"/>
      <c r="O153" s="49"/>
      <c r="P153" s="49"/>
      <c r="Q153" s="28"/>
      <c r="R153" s="31"/>
      <c r="S153" s="31"/>
      <c r="T153" s="31"/>
    </row>
    <row r="154" ht="17.1" customHeight="1" spans="1:20">
      <c r="A154" s="28" t="s">
        <v>2484</v>
      </c>
      <c r="B154" s="31"/>
      <c r="C154" s="29">
        <v>0</v>
      </c>
      <c r="D154" s="49"/>
      <c r="E154" s="31"/>
      <c r="F154" s="49"/>
      <c r="G154" s="49"/>
      <c r="H154" s="49"/>
      <c r="I154" s="49"/>
      <c r="J154" s="28" t="s">
        <v>2485</v>
      </c>
      <c r="K154" s="31"/>
      <c r="L154" s="29">
        <v>0</v>
      </c>
      <c r="M154" s="49"/>
      <c r="N154" s="49"/>
      <c r="O154" s="49"/>
      <c r="P154" s="49"/>
      <c r="Q154" s="28"/>
      <c r="R154" s="31"/>
      <c r="S154" s="31"/>
      <c r="T154" s="31"/>
    </row>
    <row r="155" ht="17.1" customHeight="1" spans="1:20">
      <c r="A155" s="28" t="s">
        <v>2486</v>
      </c>
      <c r="B155" s="31"/>
      <c r="C155" s="29">
        <v>0</v>
      </c>
      <c r="D155" s="49"/>
      <c r="E155" s="31"/>
      <c r="F155" s="49"/>
      <c r="G155" s="49"/>
      <c r="H155" s="49"/>
      <c r="I155" s="49"/>
      <c r="J155" s="28" t="s">
        <v>2487</v>
      </c>
      <c r="K155" s="31"/>
      <c r="L155" s="29">
        <v>0</v>
      </c>
      <c r="M155" s="49"/>
      <c r="N155" s="49"/>
      <c r="O155" s="49"/>
      <c r="P155" s="49"/>
      <c r="Q155" s="28"/>
      <c r="R155" s="31"/>
      <c r="S155" s="31"/>
      <c r="T155" s="31"/>
    </row>
    <row r="156" ht="17.1" customHeight="1" spans="1:20">
      <c r="A156" s="28" t="s">
        <v>2488</v>
      </c>
      <c r="B156" s="31"/>
      <c r="C156" s="29">
        <v>0</v>
      </c>
      <c r="D156" s="49"/>
      <c r="E156" s="31"/>
      <c r="F156" s="49"/>
      <c r="G156" s="49"/>
      <c r="H156" s="49"/>
      <c r="I156" s="49"/>
      <c r="J156" s="28" t="s">
        <v>2489</v>
      </c>
      <c r="K156" s="31"/>
      <c r="L156" s="29">
        <v>0</v>
      </c>
      <c r="M156" s="49"/>
      <c r="N156" s="49"/>
      <c r="O156" s="49"/>
      <c r="P156" s="49"/>
      <c r="Q156" s="28"/>
      <c r="R156" s="31"/>
      <c r="S156" s="31"/>
      <c r="T156" s="31"/>
    </row>
    <row r="157" ht="17.1" customHeight="1" spans="1:20">
      <c r="A157" s="28" t="s">
        <v>2490</v>
      </c>
      <c r="B157" s="31"/>
      <c r="C157" s="29">
        <v>0</v>
      </c>
      <c r="D157" s="49"/>
      <c r="E157" s="31"/>
      <c r="F157" s="49"/>
      <c r="G157" s="49"/>
      <c r="H157" s="49"/>
      <c r="I157" s="49"/>
      <c r="J157" s="28" t="s">
        <v>2491</v>
      </c>
      <c r="K157" s="31"/>
      <c r="L157" s="29">
        <v>0</v>
      </c>
      <c r="M157" s="49"/>
      <c r="N157" s="49"/>
      <c r="O157" s="49"/>
      <c r="P157" s="49"/>
      <c r="Q157" s="28"/>
      <c r="R157" s="31"/>
      <c r="S157" s="31"/>
      <c r="T157" s="31"/>
    </row>
    <row r="158" ht="17.1" customHeight="1" spans="1:20">
      <c r="A158" s="28" t="s">
        <v>2492</v>
      </c>
      <c r="B158" s="31"/>
      <c r="C158" s="29">
        <v>0</v>
      </c>
      <c r="D158" s="49"/>
      <c r="E158" s="31"/>
      <c r="F158" s="49"/>
      <c r="G158" s="49"/>
      <c r="H158" s="49"/>
      <c r="I158" s="49"/>
      <c r="J158" s="28" t="s">
        <v>2493</v>
      </c>
      <c r="K158" s="31"/>
      <c r="L158" s="29">
        <v>0</v>
      </c>
      <c r="M158" s="49"/>
      <c r="N158" s="49"/>
      <c r="O158" s="49"/>
      <c r="P158" s="49"/>
      <c r="Q158" s="28"/>
      <c r="R158" s="31"/>
      <c r="S158" s="31"/>
      <c r="T158" s="31"/>
    </row>
    <row r="159" ht="17.1" customHeight="1" spans="1:20">
      <c r="A159" s="28"/>
      <c r="B159" s="31"/>
      <c r="C159" s="31"/>
      <c r="D159" s="49"/>
      <c r="E159" s="31"/>
      <c r="F159" s="49"/>
      <c r="G159" s="49"/>
      <c r="H159" s="49"/>
      <c r="I159" s="49"/>
      <c r="J159" s="28" t="s">
        <v>2494</v>
      </c>
      <c r="K159" s="31"/>
      <c r="L159" s="29">
        <v>0</v>
      </c>
      <c r="M159" s="49"/>
      <c r="N159" s="49"/>
      <c r="O159" s="49"/>
      <c r="P159" s="49"/>
      <c r="Q159" s="28"/>
      <c r="R159" s="31"/>
      <c r="S159" s="31"/>
      <c r="T159" s="31"/>
    </row>
    <row r="160" ht="17.1" customHeight="1" spans="1:20">
      <c r="A160" s="28" t="s">
        <v>2495</v>
      </c>
      <c r="B160" s="29">
        <f>SUM(C160:I160)</f>
        <v>1533</v>
      </c>
      <c r="C160" s="29">
        <v>0</v>
      </c>
      <c r="D160" s="48">
        <v>1302</v>
      </c>
      <c r="E160" s="29"/>
      <c r="F160" s="48">
        <v>231</v>
      </c>
      <c r="G160" s="48"/>
      <c r="H160" s="48">
        <v>0</v>
      </c>
      <c r="I160" s="48">
        <v>0</v>
      </c>
      <c r="J160" s="28" t="s">
        <v>2496</v>
      </c>
      <c r="K160" s="29">
        <f>SUM(L160:P160)</f>
        <v>156</v>
      </c>
      <c r="L160" s="29">
        <f>L161+L173+L174</f>
        <v>156</v>
      </c>
      <c r="M160" s="48">
        <v>0</v>
      </c>
      <c r="N160" s="48"/>
      <c r="O160" s="48">
        <v>0</v>
      </c>
      <c r="P160" s="48">
        <v>0</v>
      </c>
      <c r="Q160" s="28" t="s">
        <v>2497</v>
      </c>
      <c r="R160" s="29">
        <f>S160+T160</f>
        <v>1377</v>
      </c>
      <c r="S160" s="29">
        <v>0</v>
      </c>
      <c r="T160" s="29">
        <f>B160-K160-S160</f>
        <v>1377</v>
      </c>
    </row>
    <row r="161" ht="17.1" customHeight="1" spans="1:20">
      <c r="A161" s="28" t="s">
        <v>2498</v>
      </c>
      <c r="B161" s="31"/>
      <c r="C161" s="29">
        <v>0</v>
      </c>
      <c r="D161" s="49"/>
      <c r="E161" s="31"/>
      <c r="F161" s="49"/>
      <c r="G161" s="49"/>
      <c r="H161" s="49"/>
      <c r="I161" s="49"/>
      <c r="J161" s="28" t="s">
        <v>2174</v>
      </c>
      <c r="K161" s="31"/>
      <c r="L161" s="29">
        <f>SUM(L162:L172)</f>
        <v>156</v>
      </c>
      <c r="M161" s="49"/>
      <c r="N161" s="49"/>
      <c r="O161" s="49"/>
      <c r="P161" s="49"/>
      <c r="Q161" s="28"/>
      <c r="R161" s="31"/>
      <c r="S161" s="31"/>
      <c r="T161" s="31"/>
    </row>
    <row r="162" ht="17.1" customHeight="1" spans="1:20">
      <c r="A162" s="28" t="s">
        <v>2499</v>
      </c>
      <c r="B162" s="31"/>
      <c r="C162" s="29">
        <v>0</v>
      </c>
      <c r="D162" s="49"/>
      <c r="E162" s="31"/>
      <c r="F162" s="49"/>
      <c r="G162" s="49"/>
      <c r="H162" s="49"/>
      <c r="I162" s="49"/>
      <c r="J162" s="28" t="s">
        <v>2175</v>
      </c>
      <c r="K162" s="31"/>
      <c r="L162" s="29"/>
      <c r="M162" s="49"/>
      <c r="N162" s="49"/>
      <c r="O162" s="49"/>
      <c r="P162" s="49"/>
      <c r="Q162" s="28"/>
      <c r="R162" s="31"/>
      <c r="S162" s="31"/>
      <c r="T162" s="31"/>
    </row>
    <row r="163" ht="17.1" customHeight="1" spans="1:20">
      <c r="A163" s="28"/>
      <c r="B163" s="31"/>
      <c r="C163" s="31"/>
      <c r="D163" s="49"/>
      <c r="E163" s="31"/>
      <c r="F163" s="49"/>
      <c r="G163" s="49"/>
      <c r="H163" s="49"/>
      <c r="I163" s="49"/>
      <c r="J163" s="28" t="s">
        <v>2176</v>
      </c>
      <c r="K163" s="31"/>
      <c r="L163" s="29">
        <v>10</v>
      </c>
      <c r="M163" s="49"/>
      <c r="N163" s="49"/>
      <c r="O163" s="49"/>
      <c r="P163" s="49"/>
      <c r="Q163" s="28"/>
      <c r="R163" s="31"/>
      <c r="S163" s="31"/>
      <c r="T163" s="31"/>
    </row>
    <row r="164" ht="17.1" customHeight="1" spans="1:20">
      <c r="A164" s="28"/>
      <c r="B164" s="31"/>
      <c r="C164" s="31"/>
      <c r="D164" s="49"/>
      <c r="E164" s="31"/>
      <c r="F164" s="49"/>
      <c r="G164" s="49"/>
      <c r="H164" s="49"/>
      <c r="I164" s="49"/>
      <c r="J164" s="28" t="s">
        <v>2177</v>
      </c>
      <c r="K164" s="31"/>
      <c r="L164" s="29">
        <v>79</v>
      </c>
      <c r="M164" s="49"/>
      <c r="N164" s="49"/>
      <c r="O164" s="49"/>
      <c r="P164" s="49"/>
      <c r="Q164" s="28"/>
      <c r="R164" s="31"/>
      <c r="S164" s="31"/>
      <c r="T164" s="31"/>
    </row>
    <row r="165" ht="17.1" customHeight="1" spans="1:20">
      <c r="A165" s="28"/>
      <c r="B165" s="31"/>
      <c r="C165" s="31"/>
      <c r="D165" s="49"/>
      <c r="E165" s="31"/>
      <c r="F165" s="49"/>
      <c r="G165" s="49"/>
      <c r="H165" s="49"/>
      <c r="I165" s="49"/>
      <c r="J165" s="28" t="s">
        <v>2178</v>
      </c>
      <c r="K165" s="31"/>
      <c r="L165" s="29"/>
      <c r="M165" s="49"/>
      <c r="N165" s="49"/>
      <c r="O165" s="49"/>
      <c r="P165" s="49"/>
      <c r="Q165" s="28"/>
      <c r="R165" s="31"/>
      <c r="S165" s="31"/>
      <c r="T165" s="31"/>
    </row>
    <row r="166" ht="17.1" customHeight="1" spans="1:20">
      <c r="A166" s="28"/>
      <c r="B166" s="31"/>
      <c r="C166" s="31"/>
      <c r="D166" s="49"/>
      <c r="E166" s="31"/>
      <c r="F166" s="49"/>
      <c r="G166" s="49"/>
      <c r="H166" s="49"/>
      <c r="I166" s="49"/>
      <c r="J166" s="28" t="s">
        <v>2179</v>
      </c>
      <c r="K166" s="31"/>
      <c r="L166" s="29"/>
      <c r="M166" s="49"/>
      <c r="N166" s="49"/>
      <c r="O166" s="49"/>
      <c r="P166" s="49"/>
      <c r="Q166" s="28"/>
      <c r="R166" s="31"/>
      <c r="S166" s="31"/>
      <c r="T166" s="31"/>
    </row>
    <row r="167" ht="17.1" customHeight="1" spans="1:20">
      <c r="A167" s="28"/>
      <c r="B167" s="31"/>
      <c r="C167" s="31"/>
      <c r="D167" s="49"/>
      <c r="E167" s="31"/>
      <c r="F167" s="49"/>
      <c r="G167" s="49"/>
      <c r="H167" s="49"/>
      <c r="I167" s="49"/>
      <c r="J167" s="28" t="s">
        <v>2180</v>
      </c>
      <c r="K167" s="31"/>
      <c r="L167" s="29">
        <v>67</v>
      </c>
      <c r="M167" s="49"/>
      <c r="N167" s="49"/>
      <c r="O167" s="49"/>
      <c r="P167" s="49"/>
      <c r="Q167" s="28"/>
      <c r="R167" s="31"/>
      <c r="S167" s="31"/>
      <c r="T167" s="31"/>
    </row>
    <row r="168" ht="17.1" customHeight="1" spans="1:20">
      <c r="A168" s="28"/>
      <c r="B168" s="31"/>
      <c r="C168" s="31"/>
      <c r="D168" s="49"/>
      <c r="E168" s="31"/>
      <c r="F168" s="49"/>
      <c r="G168" s="49"/>
      <c r="H168" s="49"/>
      <c r="I168" s="49"/>
      <c r="J168" s="28" t="s">
        <v>2181</v>
      </c>
      <c r="K168" s="31"/>
      <c r="L168" s="29"/>
      <c r="M168" s="49"/>
      <c r="N168" s="49"/>
      <c r="O168" s="49"/>
      <c r="P168" s="49"/>
      <c r="Q168" s="28"/>
      <c r="R168" s="31"/>
      <c r="S168" s="31"/>
      <c r="T168" s="31"/>
    </row>
    <row r="169" ht="17.1" customHeight="1" spans="1:20">
      <c r="A169" s="28"/>
      <c r="B169" s="31"/>
      <c r="C169" s="31"/>
      <c r="D169" s="49"/>
      <c r="E169" s="31"/>
      <c r="F169" s="49"/>
      <c r="G169" s="49"/>
      <c r="H169" s="49"/>
      <c r="I169" s="49"/>
      <c r="J169" s="28" t="s">
        <v>2182</v>
      </c>
      <c r="K169" s="31"/>
      <c r="L169" s="29"/>
      <c r="M169" s="49"/>
      <c r="N169" s="49"/>
      <c r="O169" s="49"/>
      <c r="P169" s="49"/>
      <c r="Q169" s="28"/>
      <c r="R169" s="31"/>
      <c r="S169" s="31"/>
      <c r="T169" s="31"/>
    </row>
    <row r="170" ht="17.1" customHeight="1" spans="1:20">
      <c r="A170" s="28"/>
      <c r="B170" s="31"/>
      <c r="C170" s="31"/>
      <c r="D170" s="49"/>
      <c r="E170" s="31"/>
      <c r="F170" s="49"/>
      <c r="G170" s="49"/>
      <c r="H170" s="49"/>
      <c r="I170" s="49"/>
      <c r="J170" s="28" t="s">
        <v>2183</v>
      </c>
      <c r="K170" s="31"/>
      <c r="L170" s="29"/>
      <c r="M170" s="49"/>
      <c r="N170" s="49"/>
      <c r="O170" s="49"/>
      <c r="P170" s="49"/>
      <c r="Q170" s="28"/>
      <c r="R170" s="31"/>
      <c r="S170" s="31"/>
      <c r="T170" s="31"/>
    </row>
    <row r="171" ht="17.1" customHeight="1" spans="1:20">
      <c r="A171" s="28"/>
      <c r="B171" s="31"/>
      <c r="C171" s="31"/>
      <c r="D171" s="49"/>
      <c r="E171" s="31"/>
      <c r="F171" s="49"/>
      <c r="G171" s="49"/>
      <c r="H171" s="49"/>
      <c r="I171" s="49"/>
      <c r="J171" s="28" t="s">
        <v>2184</v>
      </c>
      <c r="K171" s="31"/>
      <c r="L171" s="29"/>
      <c r="M171" s="49"/>
      <c r="N171" s="49"/>
      <c r="O171" s="49"/>
      <c r="P171" s="49"/>
      <c r="Q171" s="28"/>
      <c r="R171" s="31"/>
      <c r="S171" s="31"/>
      <c r="T171" s="31"/>
    </row>
    <row r="172" ht="17.1" customHeight="1" spans="1:20">
      <c r="A172" s="28"/>
      <c r="B172" s="31"/>
      <c r="C172" s="31"/>
      <c r="D172" s="49"/>
      <c r="E172" s="31"/>
      <c r="F172" s="49"/>
      <c r="G172" s="49"/>
      <c r="H172" s="49"/>
      <c r="I172" s="49"/>
      <c r="J172" s="28" t="s">
        <v>2185</v>
      </c>
      <c r="K172" s="31"/>
      <c r="L172" s="29"/>
      <c r="M172" s="49"/>
      <c r="N172" s="49"/>
      <c r="O172" s="49"/>
      <c r="P172" s="49"/>
      <c r="Q172" s="28"/>
      <c r="R172" s="31"/>
      <c r="S172" s="31"/>
      <c r="T172" s="31"/>
    </row>
    <row r="173" ht="17.1" customHeight="1" spans="1:20">
      <c r="A173" s="28"/>
      <c r="B173" s="31"/>
      <c r="C173" s="31"/>
      <c r="D173" s="49"/>
      <c r="E173" s="31"/>
      <c r="F173" s="49"/>
      <c r="G173" s="49"/>
      <c r="H173" s="49"/>
      <c r="I173" s="49"/>
      <c r="J173" s="28" t="s">
        <v>2500</v>
      </c>
      <c r="K173" s="31"/>
      <c r="L173" s="29">
        <v>0</v>
      </c>
      <c r="M173" s="49"/>
      <c r="N173" s="49"/>
      <c r="O173" s="49"/>
      <c r="P173" s="49"/>
      <c r="Q173" s="28"/>
      <c r="R173" s="31"/>
      <c r="S173" s="31"/>
      <c r="T173" s="31"/>
    </row>
    <row r="174" ht="17.1" customHeight="1" spans="1:20">
      <c r="A174" s="28"/>
      <c r="B174" s="31"/>
      <c r="C174" s="31"/>
      <c r="D174" s="49"/>
      <c r="E174" s="31"/>
      <c r="F174" s="49"/>
      <c r="G174" s="49"/>
      <c r="H174" s="49"/>
      <c r="I174" s="49"/>
      <c r="J174" s="28" t="s">
        <v>2501</v>
      </c>
      <c r="K174" s="31"/>
      <c r="L174" s="29">
        <v>0</v>
      </c>
      <c r="M174" s="49"/>
      <c r="N174" s="49"/>
      <c r="O174" s="49"/>
      <c r="P174" s="49"/>
      <c r="Q174" s="28"/>
      <c r="R174" s="31"/>
      <c r="S174" s="31"/>
      <c r="T174" s="31"/>
    </row>
    <row r="175" ht="17.1" customHeight="1" spans="1:20">
      <c r="A175" s="28" t="s">
        <v>2502</v>
      </c>
      <c r="B175" s="29">
        <f>SUM(C175:I175)</f>
        <v>120800</v>
      </c>
      <c r="C175" s="29"/>
      <c r="D175" s="48">
        <v>0</v>
      </c>
      <c r="E175" s="29">
        <v>0</v>
      </c>
      <c r="F175" s="48">
        <v>0</v>
      </c>
      <c r="G175" s="48"/>
      <c r="H175" s="48">
        <v>120800</v>
      </c>
      <c r="I175" s="48">
        <v>0</v>
      </c>
      <c r="J175" s="28" t="s">
        <v>2503</v>
      </c>
      <c r="K175" s="29">
        <f>SUM(L175:P175)</f>
        <v>137926</v>
      </c>
      <c r="L175" s="29">
        <f>L176+L177+L178</f>
        <v>137716</v>
      </c>
      <c r="M175" s="48">
        <v>210</v>
      </c>
      <c r="N175" s="48"/>
      <c r="O175" s="48">
        <v>0</v>
      </c>
      <c r="P175" s="48">
        <v>0</v>
      </c>
      <c r="Q175" s="28" t="s">
        <v>2504</v>
      </c>
      <c r="R175" s="29">
        <f>S175+T175</f>
        <v>-17126</v>
      </c>
      <c r="S175" s="29">
        <v>0</v>
      </c>
      <c r="T175" s="29">
        <f>B175-K175-S175</f>
        <v>-17126</v>
      </c>
    </row>
    <row r="176" ht="17.1" customHeight="1" spans="1:20">
      <c r="A176" s="28"/>
      <c r="B176" s="31"/>
      <c r="C176" s="31"/>
      <c r="D176" s="49"/>
      <c r="E176" s="31"/>
      <c r="F176" s="49"/>
      <c r="G176" s="49"/>
      <c r="H176" s="49"/>
      <c r="I176" s="49"/>
      <c r="J176" s="28" t="s">
        <v>2161</v>
      </c>
      <c r="K176" s="31"/>
      <c r="L176" s="29">
        <v>137716</v>
      </c>
      <c r="M176" s="49"/>
      <c r="N176" s="49"/>
      <c r="O176" s="49"/>
      <c r="P176" s="49"/>
      <c r="Q176" s="28"/>
      <c r="R176" s="31"/>
      <c r="S176" s="31"/>
      <c r="T176" s="31"/>
    </row>
    <row r="177" ht="17.1" customHeight="1" spans="1:20">
      <c r="A177" s="28"/>
      <c r="B177" s="31"/>
      <c r="C177" s="31"/>
      <c r="D177" s="49"/>
      <c r="E177" s="31"/>
      <c r="F177" s="49"/>
      <c r="G177" s="49"/>
      <c r="H177" s="49"/>
      <c r="I177" s="49"/>
      <c r="J177" s="28" t="s">
        <v>2505</v>
      </c>
      <c r="K177" s="31"/>
      <c r="L177" s="29"/>
      <c r="M177" s="49"/>
      <c r="N177" s="49"/>
      <c r="O177" s="49"/>
      <c r="P177" s="49"/>
      <c r="Q177" s="28"/>
      <c r="R177" s="31"/>
      <c r="S177" s="31"/>
      <c r="T177" s="31"/>
    </row>
    <row r="178" ht="17.25" customHeight="1" spans="1:20">
      <c r="A178" s="28"/>
      <c r="B178" s="31"/>
      <c r="C178" s="31"/>
      <c r="D178" s="49"/>
      <c r="E178" s="31"/>
      <c r="F178" s="49"/>
      <c r="G178" s="49"/>
      <c r="H178" s="49"/>
      <c r="I178" s="49"/>
      <c r="J178" s="28" t="s">
        <v>2506</v>
      </c>
      <c r="K178" s="31"/>
      <c r="L178" s="29">
        <v>0</v>
      </c>
      <c r="M178" s="49"/>
      <c r="N178" s="49"/>
      <c r="O178" s="49"/>
      <c r="P178" s="49"/>
      <c r="Q178" s="28"/>
      <c r="R178" s="31"/>
      <c r="S178" s="31"/>
      <c r="T178" s="31"/>
    </row>
    <row r="179" ht="17.25" customHeight="1" spans="1:20">
      <c r="A179" s="28" t="s">
        <v>2507</v>
      </c>
      <c r="B179" s="29">
        <f>SUM(C179:I179)</f>
        <v>0</v>
      </c>
      <c r="C179" s="29"/>
      <c r="D179" s="48"/>
      <c r="E179" s="29"/>
      <c r="F179" s="48"/>
      <c r="G179" s="48"/>
      <c r="H179" s="48"/>
      <c r="I179" s="48"/>
      <c r="J179" s="28" t="s">
        <v>2220</v>
      </c>
      <c r="K179" s="29">
        <f>SUM(L179:P179)</f>
        <v>0</v>
      </c>
      <c r="L179" s="29"/>
      <c r="M179" s="48"/>
      <c r="N179" s="48"/>
      <c r="O179" s="48"/>
      <c r="P179" s="48"/>
      <c r="Q179" s="28" t="s">
        <v>2508</v>
      </c>
      <c r="R179" s="29">
        <f>SUM(S179:T179)</f>
        <v>0</v>
      </c>
      <c r="S179" s="29"/>
      <c r="T179" s="29">
        <f>B179-K179-S179</f>
        <v>0</v>
      </c>
    </row>
    <row r="180" ht="17.25" customHeight="1" spans="1:20">
      <c r="A180" s="28"/>
      <c r="B180" s="31"/>
      <c r="C180" s="31"/>
      <c r="D180" s="49"/>
      <c r="E180" s="31"/>
      <c r="F180" s="49"/>
      <c r="G180" s="49"/>
      <c r="H180" s="49"/>
      <c r="I180" s="49"/>
      <c r="J180" s="28"/>
      <c r="K180" s="31"/>
      <c r="L180" s="31"/>
      <c r="M180" s="49"/>
      <c r="N180" s="49"/>
      <c r="O180" s="49"/>
      <c r="P180" s="49"/>
      <c r="Q180" s="28"/>
      <c r="R180" s="31"/>
      <c r="S180" s="31"/>
      <c r="T180" s="31"/>
    </row>
    <row r="181" ht="17.25" customHeight="1" spans="1:20">
      <c r="A181" s="28"/>
      <c r="B181" s="31"/>
      <c r="C181" s="31"/>
      <c r="D181" s="49"/>
      <c r="E181" s="31"/>
      <c r="F181" s="49"/>
      <c r="G181" s="49"/>
      <c r="H181" s="49"/>
      <c r="I181" s="49"/>
      <c r="J181" s="28"/>
      <c r="K181" s="31"/>
      <c r="L181" s="31"/>
      <c r="M181" s="49"/>
      <c r="N181" s="49"/>
      <c r="O181" s="49"/>
      <c r="P181" s="49"/>
      <c r="Q181" s="28"/>
      <c r="R181" s="31"/>
      <c r="S181" s="31"/>
      <c r="T181" s="31"/>
    </row>
    <row r="182" ht="17.25" customHeight="1" spans="1:20">
      <c r="A182" s="28"/>
      <c r="B182" s="31"/>
      <c r="C182" s="31"/>
      <c r="D182" s="49"/>
      <c r="E182" s="31"/>
      <c r="F182" s="49"/>
      <c r="G182" s="49"/>
      <c r="H182" s="49"/>
      <c r="I182" s="49"/>
      <c r="J182" s="28"/>
      <c r="K182" s="31"/>
      <c r="L182" s="31"/>
      <c r="M182" s="49"/>
      <c r="N182" s="49"/>
      <c r="O182" s="49"/>
      <c r="P182" s="49"/>
      <c r="Q182" s="28"/>
      <c r="R182" s="31"/>
      <c r="S182" s="31"/>
      <c r="T182" s="31"/>
    </row>
    <row r="183" ht="17.25" customHeight="1" spans="1:20">
      <c r="A183" s="28"/>
      <c r="B183" s="31"/>
      <c r="C183" s="31"/>
      <c r="D183" s="49"/>
      <c r="E183" s="31"/>
      <c r="F183" s="49"/>
      <c r="G183" s="49"/>
      <c r="H183" s="49"/>
      <c r="I183" s="49"/>
      <c r="J183" s="28"/>
      <c r="K183" s="31"/>
      <c r="L183" s="31"/>
      <c r="M183" s="49"/>
      <c r="N183" s="49"/>
      <c r="O183" s="49"/>
      <c r="P183" s="49"/>
      <c r="Q183" s="28"/>
      <c r="R183" s="31"/>
      <c r="S183" s="31"/>
      <c r="T183" s="31"/>
    </row>
    <row r="184" ht="17.25" customHeight="1" spans="1:20">
      <c r="A184" s="28"/>
      <c r="B184" s="31"/>
      <c r="C184" s="31"/>
      <c r="D184" s="49"/>
      <c r="E184" s="31"/>
      <c r="F184" s="49"/>
      <c r="G184" s="49"/>
      <c r="H184" s="49"/>
      <c r="I184" s="49"/>
      <c r="J184" s="28"/>
      <c r="K184" s="31"/>
      <c r="L184" s="31"/>
      <c r="M184" s="49"/>
      <c r="N184" s="49"/>
      <c r="O184" s="49"/>
      <c r="P184" s="49"/>
      <c r="Q184" s="28"/>
      <c r="R184" s="31"/>
      <c r="S184" s="31"/>
      <c r="T184" s="31"/>
    </row>
    <row r="185" ht="17.25" customHeight="1" spans="1:20">
      <c r="A185" s="28"/>
      <c r="B185" s="31"/>
      <c r="C185" s="31"/>
      <c r="D185" s="49"/>
      <c r="E185" s="31"/>
      <c r="F185" s="49"/>
      <c r="G185" s="49"/>
      <c r="H185" s="49"/>
      <c r="I185" s="49"/>
      <c r="J185" s="28"/>
      <c r="K185" s="31"/>
      <c r="L185" s="31"/>
      <c r="M185" s="49"/>
      <c r="N185" s="49"/>
      <c r="O185" s="49"/>
      <c r="P185" s="49"/>
      <c r="Q185" s="28"/>
      <c r="R185" s="31"/>
      <c r="S185" s="31"/>
      <c r="T185" s="31"/>
    </row>
    <row r="186" ht="17.25" customHeight="1" spans="1:20">
      <c r="A186" s="28"/>
      <c r="B186" s="31"/>
      <c r="C186" s="31"/>
      <c r="D186" s="49"/>
      <c r="E186" s="31"/>
      <c r="F186" s="49"/>
      <c r="G186" s="49"/>
      <c r="H186" s="49"/>
      <c r="I186" s="49"/>
      <c r="J186" s="28"/>
      <c r="K186" s="31"/>
      <c r="L186" s="31"/>
      <c r="M186" s="49"/>
      <c r="N186" s="49"/>
      <c r="O186" s="49"/>
      <c r="P186" s="49"/>
      <c r="Q186" s="28"/>
      <c r="R186" s="31"/>
      <c r="S186" s="31"/>
      <c r="T186" s="31"/>
    </row>
    <row r="187" ht="17.25" customHeight="1" spans="1:20">
      <c r="A187" s="28"/>
      <c r="B187" s="31"/>
      <c r="C187" s="31"/>
      <c r="D187" s="49"/>
      <c r="E187" s="31"/>
      <c r="F187" s="49"/>
      <c r="G187" s="49"/>
      <c r="H187" s="49"/>
      <c r="I187" s="49"/>
      <c r="J187" s="28"/>
      <c r="K187" s="31"/>
      <c r="L187" s="31"/>
      <c r="M187" s="49"/>
      <c r="N187" s="49"/>
      <c r="O187" s="49"/>
      <c r="P187" s="49"/>
      <c r="Q187" s="28"/>
      <c r="R187" s="31"/>
      <c r="S187" s="31"/>
      <c r="T187" s="31"/>
    </row>
    <row r="188" ht="17.25" customHeight="1" spans="1:20">
      <c r="A188" s="28"/>
      <c r="B188" s="31"/>
      <c r="C188" s="31"/>
      <c r="D188" s="49"/>
      <c r="E188" s="31"/>
      <c r="F188" s="49"/>
      <c r="G188" s="49"/>
      <c r="H188" s="49"/>
      <c r="I188" s="49"/>
      <c r="J188" s="28"/>
      <c r="K188" s="31"/>
      <c r="L188" s="31"/>
      <c r="M188" s="49"/>
      <c r="N188" s="49"/>
      <c r="O188" s="49"/>
      <c r="P188" s="49"/>
      <c r="Q188" s="28"/>
      <c r="R188" s="31"/>
      <c r="S188" s="31"/>
      <c r="T188" s="31"/>
    </row>
    <row r="189" ht="17.25" customHeight="1" spans="1:20">
      <c r="A189" s="28"/>
      <c r="B189" s="31"/>
      <c r="C189" s="31"/>
      <c r="D189" s="49"/>
      <c r="E189" s="31"/>
      <c r="F189" s="49"/>
      <c r="G189" s="49"/>
      <c r="H189" s="49"/>
      <c r="I189" s="49"/>
      <c r="J189" s="28"/>
      <c r="K189" s="31"/>
      <c r="L189" s="31"/>
      <c r="M189" s="49"/>
      <c r="N189" s="49"/>
      <c r="O189" s="49"/>
      <c r="P189" s="49"/>
      <c r="Q189" s="28"/>
      <c r="R189" s="31"/>
      <c r="S189" s="31"/>
      <c r="T189" s="31"/>
    </row>
    <row r="190" ht="17.25" customHeight="1" spans="1:20">
      <c r="A190" s="26" t="s">
        <v>2509</v>
      </c>
      <c r="B190" s="29">
        <f>SUM(C190:I190)</f>
        <v>306339</v>
      </c>
      <c r="C190" s="29">
        <f>C6+C12+C16+C21+C26+C44+C53+C59+C63+C72+C79+C87+C92+C100+C108+C116+C124+C133+C142+C145+C151+C160+C175</f>
        <v>148104</v>
      </c>
      <c r="D190" s="48">
        <f>D6+D12+D16+D21+D26+D44+D53+D59+D63+D72+D79+D87+D92+D100+D108+D116+D124+D133+D142+D145+D151+D160+D175+D179</f>
        <v>7580</v>
      </c>
      <c r="E190" s="29">
        <f t="shared" ref="D190:I190" si="0">E6+E12+E16+E21+E26+E44+E53+E59+E63+E72+E79+E87+E92+E100+E108+E116+E124+E133+E142+E145+E151+E160+E175</f>
        <v>0</v>
      </c>
      <c r="F190" s="48">
        <f t="shared" si="0"/>
        <v>955</v>
      </c>
      <c r="G190" s="48">
        <f t="shared" si="0"/>
        <v>0</v>
      </c>
      <c r="H190" s="48">
        <f t="shared" si="0"/>
        <v>149700</v>
      </c>
      <c r="I190" s="48">
        <f t="shared" si="0"/>
        <v>0</v>
      </c>
      <c r="J190" s="26" t="s">
        <v>2510</v>
      </c>
      <c r="K190" s="29">
        <f>SUM(L190:P190)</f>
        <v>301207</v>
      </c>
      <c r="L190" s="29">
        <f>L6+L12+L16+L21+L26+L44+L53+L59+L63+L72+L79+L87+L92+L100+L108+L116+L124+L133+L142+L145+L151+L160+L175+L179</f>
        <v>258658</v>
      </c>
      <c r="M190" s="48">
        <f t="shared" ref="M190:T190" si="1">M6+M12+M16+M21+M26+M44+M53+M59+M63+M72+M79+M87+M92+M100+M108+M116+M124+M133+M142+M145+M151+M160+M175</f>
        <v>221</v>
      </c>
      <c r="N190" s="48">
        <f t="shared" si="1"/>
        <v>39778</v>
      </c>
      <c r="O190" s="48">
        <f t="shared" si="1"/>
        <v>2550</v>
      </c>
      <c r="P190" s="48">
        <f t="shared" si="1"/>
        <v>0</v>
      </c>
      <c r="Q190" s="26" t="s">
        <v>2511</v>
      </c>
      <c r="R190" s="29">
        <f t="shared" si="1"/>
        <v>5132</v>
      </c>
      <c r="S190" s="29">
        <f t="shared" si="1"/>
        <v>0</v>
      </c>
      <c r="T190" s="29">
        <f t="shared" si="1"/>
        <v>5132</v>
      </c>
    </row>
    <row r="191" ht="16.9" customHeight="1"/>
  </sheetData>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ageMargins left="0.33" right="0.275" top="0.590277777777778" bottom="0.196527777777778" header="0.590277777777778" footer="0.550694444444444"/>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workbookViewId="0">
      <selection activeCell="I24" sqref="I24"/>
    </sheetView>
  </sheetViews>
  <sheetFormatPr defaultColWidth="9" defaultRowHeight="13.5" outlineLevelCol="2"/>
  <cols>
    <col min="1" max="1" width="30.5" customWidth="1"/>
    <col min="2" max="2" width="17.375" customWidth="1"/>
    <col min="3" max="3" width="45.875" customWidth="1"/>
  </cols>
  <sheetData>
    <row r="1" ht="22.5" spans="1:3">
      <c r="A1" s="23" t="s">
        <v>2512</v>
      </c>
      <c r="B1" s="23"/>
      <c r="C1" s="23"/>
    </row>
    <row r="2" spans="1:3">
      <c r="A2" s="24" t="s">
        <v>1689</v>
      </c>
      <c r="B2" s="24"/>
      <c r="C2" s="24"/>
    </row>
    <row r="3" spans="1:3">
      <c r="A3" s="26" t="s">
        <v>1824</v>
      </c>
      <c r="B3" s="26" t="s">
        <v>1825</v>
      </c>
      <c r="C3" s="26" t="s">
        <v>3</v>
      </c>
    </row>
    <row r="4" spans="1:3">
      <c r="A4" s="28" t="s">
        <v>1826</v>
      </c>
      <c r="B4" s="31"/>
      <c r="C4" s="29">
        <v>261891</v>
      </c>
    </row>
    <row r="5" spans="1:3">
      <c r="A5" s="28" t="s">
        <v>1827</v>
      </c>
      <c r="B5" s="31"/>
      <c r="C5" s="29"/>
    </row>
    <row r="6" spans="1:3">
      <c r="A6" s="28" t="s">
        <v>1828</v>
      </c>
      <c r="B6" s="31"/>
      <c r="C6" s="29">
        <v>99100</v>
      </c>
    </row>
    <row r="7" spans="1:3">
      <c r="A7" s="28" t="s">
        <v>1829</v>
      </c>
      <c r="B7" s="29">
        <v>457888</v>
      </c>
      <c r="C7" s="31"/>
    </row>
    <row r="8" spans="1:3">
      <c r="A8" s="28" t="s">
        <v>1827</v>
      </c>
      <c r="B8" s="29"/>
      <c r="C8" s="31"/>
    </row>
    <row r="9" spans="1:3">
      <c r="A9" s="28" t="s">
        <v>1828</v>
      </c>
      <c r="B9" s="29">
        <v>254000</v>
      </c>
      <c r="C9" s="31"/>
    </row>
    <row r="10" spans="1:3">
      <c r="A10" s="28" t="s">
        <v>1830</v>
      </c>
      <c r="B10" s="31"/>
      <c r="C10" s="29">
        <v>179000</v>
      </c>
    </row>
    <row r="11" spans="1:3">
      <c r="A11" s="28" t="s">
        <v>1827</v>
      </c>
      <c r="B11" s="31"/>
      <c r="C11" s="29"/>
    </row>
    <row r="12" spans="1:3">
      <c r="A12" s="28" t="s">
        <v>1828</v>
      </c>
      <c r="B12" s="31"/>
      <c r="C12" s="29">
        <v>149700</v>
      </c>
    </row>
    <row r="13" spans="1:3">
      <c r="A13" s="28" t="s">
        <v>1831</v>
      </c>
      <c r="B13" s="31"/>
      <c r="C13" s="29">
        <v>12345</v>
      </c>
    </row>
    <row r="14" spans="1:3">
      <c r="A14" s="28" t="s">
        <v>1827</v>
      </c>
      <c r="B14" s="31"/>
      <c r="C14" s="29"/>
    </row>
    <row r="15" spans="1:3">
      <c r="A15" s="28" t="s">
        <v>1828</v>
      </c>
      <c r="B15" s="31"/>
      <c r="C15" s="29">
        <v>2550</v>
      </c>
    </row>
    <row r="16" spans="1:3">
      <c r="A16" s="28" t="s">
        <v>1832</v>
      </c>
      <c r="B16" s="31"/>
      <c r="C16" s="29">
        <f>C4+C10-C13</f>
        <v>428546</v>
      </c>
    </row>
    <row r="17" spans="1:3">
      <c r="A17" s="28" t="s">
        <v>1827</v>
      </c>
      <c r="B17" s="31"/>
      <c r="C17" s="29"/>
    </row>
    <row r="18" spans="1:3">
      <c r="A18" s="28" t="s">
        <v>1828</v>
      </c>
      <c r="B18" s="31"/>
      <c r="C18" s="29">
        <f>C6+C12-C15</f>
        <v>246250</v>
      </c>
    </row>
  </sheetData>
  <mergeCells count="2">
    <mergeCell ref="A1:C1"/>
    <mergeCell ref="A2:C2"/>
  </mergeCells>
  <pageMargins left="1.53541666666667" right="0.748031496062992" top="0.984251968503937" bottom="0.984251968503937" header="0.511811023622047" footer="0.511811023622047"/>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I24" sqref="I24"/>
    </sheetView>
  </sheetViews>
  <sheetFormatPr defaultColWidth="9" defaultRowHeight="13.5" outlineLevelCol="5"/>
  <cols>
    <col min="1" max="1" width="22.5" customWidth="1"/>
    <col min="2" max="4" width="10" customWidth="1"/>
    <col min="5" max="5" width="9" customWidth="1"/>
    <col min="6" max="6" width="11.25" customWidth="1"/>
  </cols>
  <sheetData>
    <row r="1" ht="22.5" customHeight="1" spans="1:6">
      <c r="A1" s="23" t="s">
        <v>2513</v>
      </c>
      <c r="B1" s="23"/>
      <c r="C1" s="23"/>
      <c r="D1" s="23"/>
      <c r="E1" s="23"/>
      <c r="F1" s="23"/>
    </row>
    <row r="2" spans="1:6">
      <c r="A2" s="24"/>
      <c r="B2" s="24"/>
      <c r="C2" s="24"/>
      <c r="D2" s="24"/>
      <c r="E2" s="24"/>
      <c r="F2" s="24"/>
    </row>
    <row r="3" spans="1:6">
      <c r="A3" s="25" t="s">
        <v>1</v>
      </c>
      <c r="B3" s="25"/>
      <c r="C3" s="25"/>
      <c r="D3" s="25"/>
      <c r="E3" s="25"/>
      <c r="F3" s="25"/>
    </row>
    <row r="4" ht="36" spans="1:6">
      <c r="A4" s="26" t="s">
        <v>2</v>
      </c>
      <c r="B4" s="26" t="s">
        <v>1825</v>
      </c>
      <c r="C4" s="26" t="s">
        <v>2015</v>
      </c>
      <c r="D4" s="26" t="s">
        <v>3</v>
      </c>
      <c r="E4" s="27" t="s">
        <v>2514</v>
      </c>
      <c r="F4" s="27" t="s">
        <v>2515</v>
      </c>
    </row>
    <row r="5" spans="1:6">
      <c r="A5" s="28" t="s">
        <v>2516</v>
      </c>
      <c r="B5" s="29">
        <f>SUM(B6:B20)</f>
        <v>75740</v>
      </c>
      <c r="C5" s="29">
        <f>SUM(C6:C20)</f>
        <v>75740</v>
      </c>
      <c r="D5" s="29">
        <f>SUM(D6:D20)</f>
        <v>78705</v>
      </c>
      <c r="E5" s="29">
        <f t="shared" ref="E5:F5" si="0">SUM(E6:E20)</f>
        <v>0</v>
      </c>
      <c r="F5" s="29">
        <f t="shared" si="0"/>
        <v>43871</v>
      </c>
    </row>
    <row r="6" spans="1:6">
      <c r="A6" s="28" t="s">
        <v>2517</v>
      </c>
      <c r="B6" s="29">
        <v>38400</v>
      </c>
      <c r="C6" s="29">
        <v>38400</v>
      </c>
      <c r="D6" s="29">
        <v>34347</v>
      </c>
      <c r="E6" s="30"/>
      <c r="F6" s="30">
        <v>20124</v>
      </c>
    </row>
    <row r="7" spans="1:6">
      <c r="A7" s="28" t="s">
        <v>2518</v>
      </c>
      <c r="B7" s="29">
        <v>7800</v>
      </c>
      <c r="C7" s="29">
        <v>7800</v>
      </c>
      <c r="D7" s="29">
        <v>7441</v>
      </c>
      <c r="E7" s="30"/>
      <c r="F7" s="30">
        <v>5764</v>
      </c>
    </row>
    <row r="8" spans="1:6">
      <c r="A8" s="28" t="s">
        <v>2519</v>
      </c>
      <c r="B8" s="29">
        <v>1200</v>
      </c>
      <c r="C8" s="29">
        <v>1200</v>
      </c>
      <c r="D8" s="29">
        <v>1257</v>
      </c>
      <c r="E8" s="30"/>
      <c r="F8" s="30">
        <v>758</v>
      </c>
    </row>
    <row r="9" spans="1:6">
      <c r="A9" s="28" t="s">
        <v>2520</v>
      </c>
      <c r="B9" s="29">
        <v>13015</v>
      </c>
      <c r="C9" s="29">
        <v>13015</v>
      </c>
      <c r="D9" s="29">
        <v>7613</v>
      </c>
      <c r="E9" s="30"/>
      <c r="F9" s="30">
        <v>2161</v>
      </c>
    </row>
    <row r="10" spans="1:6">
      <c r="A10" s="28" t="s">
        <v>2521</v>
      </c>
      <c r="B10" s="29">
        <v>1800</v>
      </c>
      <c r="C10" s="29">
        <v>1800</v>
      </c>
      <c r="D10" s="29">
        <v>2905</v>
      </c>
      <c r="E10" s="30"/>
      <c r="F10" s="30">
        <v>1899</v>
      </c>
    </row>
    <row r="11" spans="1:6">
      <c r="A11" s="28" t="s">
        <v>2522</v>
      </c>
      <c r="B11" s="29">
        <v>875</v>
      </c>
      <c r="C11" s="29">
        <v>875</v>
      </c>
      <c r="D11" s="29">
        <v>890</v>
      </c>
      <c r="E11" s="30"/>
      <c r="F11" s="30">
        <v>339</v>
      </c>
    </row>
    <row r="12" spans="1:6">
      <c r="A12" s="28" t="s">
        <v>2523</v>
      </c>
      <c r="B12" s="29">
        <v>475</v>
      </c>
      <c r="C12" s="29">
        <v>475</v>
      </c>
      <c r="D12" s="29">
        <v>608</v>
      </c>
      <c r="E12" s="30"/>
      <c r="F12" s="30">
        <v>350</v>
      </c>
    </row>
    <row r="13" spans="1:6">
      <c r="A13" s="28" t="s">
        <v>2524</v>
      </c>
      <c r="B13" s="29">
        <v>1785</v>
      </c>
      <c r="C13" s="29">
        <v>1785</v>
      </c>
      <c r="D13" s="29">
        <v>1600</v>
      </c>
      <c r="E13" s="30"/>
      <c r="F13" s="30">
        <v>732</v>
      </c>
    </row>
    <row r="14" spans="1:6">
      <c r="A14" s="28" t="s">
        <v>2525</v>
      </c>
      <c r="B14" s="29">
        <v>6500</v>
      </c>
      <c r="C14" s="29">
        <v>6500</v>
      </c>
      <c r="D14" s="29">
        <v>7220</v>
      </c>
      <c r="E14" s="30"/>
      <c r="F14" s="30">
        <v>4111</v>
      </c>
    </row>
    <row r="15" spans="1:6">
      <c r="A15" s="28" t="s">
        <v>2526</v>
      </c>
      <c r="B15" s="29"/>
      <c r="C15" s="29"/>
      <c r="D15" s="29"/>
      <c r="E15" s="30"/>
      <c r="F15" s="30"/>
    </row>
    <row r="16" spans="1:6">
      <c r="A16" s="28" t="s">
        <v>2527</v>
      </c>
      <c r="B16" s="29">
        <v>1988</v>
      </c>
      <c r="C16" s="29">
        <v>1988</v>
      </c>
      <c r="D16" s="29">
        <v>6094</v>
      </c>
      <c r="E16" s="30"/>
      <c r="F16" s="30">
        <v>3875</v>
      </c>
    </row>
    <row r="17" spans="1:6">
      <c r="A17" s="28" t="s">
        <v>2528</v>
      </c>
      <c r="B17" s="29">
        <v>1312</v>
      </c>
      <c r="C17" s="29">
        <v>1312</v>
      </c>
      <c r="D17" s="29">
        <v>7704</v>
      </c>
      <c r="E17" s="30"/>
      <c r="F17" s="30">
        <v>3586</v>
      </c>
    </row>
    <row r="18" spans="1:6">
      <c r="A18" s="28" t="s">
        <v>2529</v>
      </c>
      <c r="B18" s="29">
        <v>350</v>
      </c>
      <c r="C18" s="29">
        <v>350</v>
      </c>
      <c r="D18" s="29">
        <v>705</v>
      </c>
      <c r="E18" s="30"/>
      <c r="F18" s="30"/>
    </row>
    <row r="19" spans="1:6">
      <c r="A19" s="28" t="s">
        <v>2530</v>
      </c>
      <c r="B19" s="29">
        <v>240</v>
      </c>
      <c r="C19" s="29">
        <v>240</v>
      </c>
      <c r="D19" s="29">
        <v>321</v>
      </c>
      <c r="E19" s="30"/>
      <c r="F19" s="30">
        <v>172</v>
      </c>
    </row>
    <row r="20" spans="1:6">
      <c r="A20" s="28" t="s">
        <v>2531</v>
      </c>
      <c r="B20" s="29"/>
      <c r="C20" s="29"/>
      <c r="D20" s="29"/>
      <c r="E20" s="30"/>
      <c r="F20" s="30"/>
    </row>
    <row r="21" spans="1:6">
      <c r="A21" s="28" t="s">
        <v>2532</v>
      </c>
      <c r="B21" s="29">
        <f>SUM(B22:B27)</f>
        <v>32460</v>
      </c>
      <c r="C21" s="29">
        <f t="shared" ref="C21:D21" si="1">SUM(C22:C27)</f>
        <v>32460</v>
      </c>
      <c r="D21" s="29">
        <f t="shared" si="1"/>
        <v>34104</v>
      </c>
      <c r="E21" s="30"/>
      <c r="F21" s="30">
        <f>SUM(F22:F27)</f>
        <v>33937</v>
      </c>
    </row>
    <row r="22" spans="1:6">
      <c r="A22" s="28" t="s">
        <v>2533</v>
      </c>
      <c r="B22" s="29">
        <v>2464</v>
      </c>
      <c r="C22" s="29">
        <v>2464</v>
      </c>
      <c r="D22" s="29">
        <v>3115</v>
      </c>
      <c r="E22" s="30"/>
      <c r="F22" s="30">
        <v>3115</v>
      </c>
    </row>
    <row r="23" spans="1:6">
      <c r="A23" s="28" t="s">
        <v>2534</v>
      </c>
      <c r="B23" s="29">
        <v>25400</v>
      </c>
      <c r="C23" s="29">
        <v>25400</v>
      </c>
      <c r="D23" s="29">
        <v>10111</v>
      </c>
      <c r="E23" s="30"/>
      <c r="F23" s="30">
        <v>10111</v>
      </c>
    </row>
    <row r="24" spans="1:6">
      <c r="A24" s="28" t="s">
        <v>2535</v>
      </c>
      <c r="B24" s="29">
        <v>2576</v>
      </c>
      <c r="C24" s="29">
        <v>2576</v>
      </c>
      <c r="D24" s="29">
        <v>12227</v>
      </c>
      <c r="E24" s="30"/>
      <c r="F24" s="30">
        <v>12180</v>
      </c>
    </row>
    <row r="25" spans="1:6">
      <c r="A25" s="28" t="s">
        <v>2536</v>
      </c>
      <c r="B25" s="29"/>
      <c r="C25" s="29"/>
      <c r="D25" s="29"/>
      <c r="E25" s="30"/>
      <c r="F25" s="30"/>
    </row>
    <row r="26" spans="1:6">
      <c r="A26" s="28" t="s">
        <v>2537</v>
      </c>
      <c r="B26" s="29">
        <v>1896</v>
      </c>
      <c r="C26" s="29">
        <v>1896</v>
      </c>
      <c r="D26" s="29">
        <v>3909</v>
      </c>
      <c r="E26" s="30"/>
      <c r="F26" s="30">
        <v>3796</v>
      </c>
    </row>
    <row r="27" spans="1:6">
      <c r="A27" s="28" t="s">
        <v>1819</v>
      </c>
      <c r="B27" s="29">
        <v>124</v>
      </c>
      <c r="C27" s="29">
        <v>124</v>
      </c>
      <c r="D27" s="29">
        <v>4742</v>
      </c>
      <c r="E27" s="30"/>
      <c r="F27" s="30">
        <v>4735</v>
      </c>
    </row>
    <row r="28" ht="14.25" spans="1:6">
      <c r="A28" s="34"/>
      <c r="B28" s="31"/>
      <c r="C28" s="31"/>
      <c r="D28" s="31"/>
      <c r="E28" s="30"/>
      <c r="F28" s="30"/>
    </row>
    <row r="29" ht="14.25" spans="1:6">
      <c r="A29" s="34"/>
      <c r="B29" s="31"/>
      <c r="C29" s="31"/>
      <c r="D29" s="31"/>
      <c r="E29" s="30"/>
      <c r="F29" s="30"/>
    </row>
    <row r="30" spans="1:6">
      <c r="A30" s="28"/>
      <c r="B30" s="31"/>
      <c r="C30" s="31"/>
      <c r="D30" s="31"/>
      <c r="E30" s="32"/>
      <c r="F30" s="32"/>
    </row>
    <row r="31" ht="14.25" spans="1:6">
      <c r="A31" s="28"/>
      <c r="B31" s="31"/>
      <c r="C31" s="31"/>
      <c r="D31" s="31"/>
      <c r="E31" s="35"/>
      <c r="F31" s="32"/>
    </row>
    <row r="32" spans="1:6">
      <c r="A32" s="28"/>
      <c r="B32" s="31"/>
      <c r="C32" s="31"/>
      <c r="D32" s="31"/>
      <c r="E32" s="32"/>
      <c r="F32" s="32"/>
    </row>
    <row r="33" spans="1:6">
      <c r="A33" s="28"/>
      <c r="B33" s="31"/>
      <c r="C33" s="31"/>
      <c r="D33" s="31"/>
      <c r="E33" s="32"/>
      <c r="F33" s="32"/>
    </row>
    <row r="34" spans="1:6">
      <c r="A34" s="28"/>
      <c r="B34" s="31"/>
      <c r="C34" s="31"/>
      <c r="D34" s="31"/>
      <c r="E34" s="32"/>
      <c r="F34" s="32"/>
    </row>
    <row r="35" spans="1:6">
      <c r="A35" s="28"/>
      <c r="B35" s="31"/>
      <c r="C35" s="31"/>
      <c r="D35" s="31"/>
      <c r="E35" s="32"/>
      <c r="F35" s="32"/>
    </row>
    <row r="36" spans="1:6">
      <c r="A36" s="28"/>
      <c r="B36" s="31"/>
      <c r="C36" s="31"/>
      <c r="D36" s="31"/>
      <c r="E36" s="32"/>
      <c r="F36" s="32"/>
    </row>
    <row r="37" spans="1:6">
      <c r="A37" s="28"/>
      <c r="B37" s="31"/>
      <c r="C37" s="31"/>
      <c r="D37" s="31"/>
      <c r="E37" s="32"/>
      <c r="F37" s="32"/>
    </row>
    <row r="38" spans="1:6">
      <c r="A38" s="28"/>
      <c r="B38" s="31"/>
      <c r="C38" s="31"/>
      <c r="D38" s="31"/>
      <c r="E38" s="32"/>
      <c r="F38" s="32"/>
    </row>
    <row r="39" spans="1:6">
      <c r="A39" s="28"/>
      <c r="B39" s="31"/>
      <c r="C39" s="31"/>
      <c r="D39" s="31"/>
      <c r="E39" s="32"/>
      <c r="F39" s="32"/>
    </row>
    <row r="40" spans="1:6">
      <c r="A40" s="28"/>
      <c r="B40" s="31"/>
      <c r="C40" s="31"/>
      <c r="D40" s="31"/>
      <c r="E40" s="32"/>
      <c r="F40" s="32"/>
    </row>
    <row r="41" spans="1:6">
      <c r="A41" s="26" t="s">
        <v>659</v>
      </c>
      <c r="B41" s="29">
        <f>B5+B21</f>
        <v>108200</v>
      </c>
      <c r="C41" s="29">
        <f t="shared" ref="C41:F41" si="2">C5+C21</f>
        <v>108200</v>
      </c>
      <c r="D41" s="29">
        <f t="shared" si="2"/>
        <v>112809</v>
      </c>
      <c r="E41" s="29">
        <f t="shared" si="2"/>
        <v>0</v>
      </c>
      <c r="F41" s="29">
        <f t="shared" si="2"/>
        <v>77808</v>
      </c>
    </row>
    <row r="42" ht="14.25" spans="1:6">
      <c r="A42" s="33"/>
      <c r="B42" s="33"/>
      <c r="C42" s="33"/>
      <c r="D42" s="33"/>
      <c r="E42" s="33"/>
      <c r="F42" s="33"/>
    </row>
  </sheetData>
  <mergeCells count="3">
    <mergeCell ref="A1:F1"/>
    <mergeCell ref="A2:F2"/>
    <mergeCell ref="A3:F3"/>
  </mergeCells>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workbookViewId="0">
      <selection activeCell="BL1" sqref="BL1"/>
    </sheetView>
  </sheetViews>
  <sheetFormatPr defaultColWidth="9" defaultRowHeight="13.5" outlineLevelCol="5"/>
  <cols>
    <col min="1" max="1" width="24.75" customWidth="1"/>
    <col min="2" max="4" width="9" customWidth="1"/>
    <col min="5" max="5" width="12.875" customWidth="1"/>
    <col min="6" max="6" width="11.875" customWidth="1"/>
  </cols>
  <sheetData>
    <row r="1" ht="22.5" spans="1:6">
      <c r="A1" s="23" t="s">
        <v>2538</v>
      </c>
      <c r="B1" s="23"/>
      <c r="C1" s="23"/>
      <c r="D1" s="23"/>
      <c r="E1" s="23"/>
      <c r="F1" s="23"/>
    </row>
    <row r="2" spans="1:6">
      <c r="A2" s="24"/>
      <c r="B2" s="24"/>
      <c r="C2" s="24"/>
      <c r="D2" s="24"/>
      <c r="E2" s="24"/>
      <c r="F2" s="24"/>
    </row>
    <row r="3" spans="1:6">
      <c r="A3" s="25" t="s">
        <v>1</v>
      </c>
      <c r="B3" s="25"/>
      <c r="C3" s="25"/>
      <c r="D3" s="25"/>
      <c r="E3" s="25"/>
      <c r="F3" s="25"/>
    </row>
    <row r="4" ht="24" spans="1:6">
      <c r="A4" s="26" t="s">
        <v>2</v>
      </c>
      <c r="B4" s="26" t="s">
        <v>1825</v>
      </c>
      <c r="C4" s="26" t="s">
        <v>2015</v>
      </c>
      <c r="D4" s="26" t="s">
        <v>3</v>
      </c>
      <c r="E4" s="27" t="s">
        <v>2514</v>
      </c>
      <c r="F4" s="27" t="s">
        <v>2515</v>
      </c>
    </row>
    <row r="5" spans="1:6">
      <c r="A5" s="28" t="s">
        <v>2539</v>
      </c>
      <c r="B5" s="29">
        <v>68288</v>
      </c>
      <c r="C5" s="29">
        <v>68391</v>
      </c>
      <c r="D5" s="29">
        <v>65279</v>
      </c>
      <c r="E5" s="29"/>
      <c r="F5" s="29">
        <v>32164</v>
      </c>
    </row>
    <row r="6" spans="1:6">
      <c r="A6" s="28" t="s">
        <v>2540</v>
      </c>
      <c r="B6" s="29"/>
      <c r="C6" s="29"/>
      <c r="D6" s="29"/>
      <c r="E6" s="30"/>
      <c r="F6" s="30"/>
    </row>
    <row r="7" spans="1:6">
      <c r="A7" s="28" t="s">
        <v>2541</v>
      </c>
      <c r="B7" s="29"/>
      <c r="C7" s="29">
        <v>11</v>
      </c>
      <c r="D7" s="29"/>
      <c r="E7" s="30"/>
      <c r="F7" s="30"/>
    </row>
    <row r="8" spans="1:6">
      <c r="A8" s="28" t="s">
        <v>2542</v>
      </c>
      <c r="B8" s="29">
        <v>4322</v>
      </c>
      <c r="C8" s="29">
        <v>5234</v>
      </c>
      <c r="D8" s="29">
        <v>1268</v>
      </c>
      <c r="E8" s="30"/>
      <c r="F8" s="30">
        <v>1268</v>
      </c>
    </row>
    <row r="9" spans="1:6">
      <c r="A9" s="28" t="s">
        <v>2543</v>
      </c>
      <c r="B9" s="29">
        <v>118059</v>
      </c>
      <c r="C9" s="29">
        <v>128896</v>
      </c>
      <c r="D9" s="29">
        <v>118994</v>
      </c>
      <c r="E9" s="30"/>
      <c r="F9" s="30">
        <v>118872</v>
      </c>
    </row>
    <row r="10" spans="1:6">
      <c r="A10" s="28" t="s">
        <v>2544</v>
      </c>
      <c r="B10" s="29">
        <v>2450</v>
      </c>
      <c r="C10" s="29">
        <v>7771</v>
      </c>
      <c r="D10" s="29">
        <v>7484</v>
      </c>
      <c r="E10" s="30"/>
      <c r="F10" s="30">
        <v>7439</v>
      </c>
    </row>
    <row r="11" spans="1:6">
      <c r="A11" s="28" t="s">
        <v>2545</v>
      </c>
      <c r="B11" s="29">
        <v>2473</v>
      </c>
      <c r="C11" s="29">
        <v>3023</v>
      </c>
      <c r="D11" s="29">
        <v>1979</v>
      </c>
      <c r="E11" s="30"/>
      <c r="F11" s="30">
        <v>1842</v>
      </c>
    </row>
    <row r="12" spans="1:6">
      <c r="A12" s="28" t="s">
        <v>2546</v>
      </c>
      <c r="B12" s="29">
        <v>67577</v>
      </c>
      <c r="C12" s="29">
        <v>92577</v>
      </c>
      <c r="D12" s="29">
        <v>88610</v>
      </c>
      <c r="E12" s="30"/>
      <c r="F12" s="30">
        <v>81009</v>
      </c>
    </row>
    <row r="13" spans="1:6">
      <c r="A13" s="28" t="s">
        <v>2547</v>
      </c>
      <c r="B13" s="29">
        <v>72587</v>
      </c>
      <c r="C13" s="29">
        <v>82178</v>
      </c>
      <c r="D13" s="29">
        <v>75632</v>
      </c>
      <c r="E13" s="30"/>
      <c r="F13" s="30">
        <v>74337</v>
      </c>
    </row>
    <row r="14" spans="1:6">
      <c r="A14" s="28" t="s">
        <v>2548</v>
      </c>
      <c r="B14" s="29">
        <v>5876</v>
      </c>
      <c r="C14" s="29">
        <v>5862</v>
      </c>
      <c r="D14" s="29">
        <v>5731</v>
      </c>
      <c r="E14" s="30"/>
      <c r="F14" s="30">
        <v>2623</v>
      </c>
    </row>
    <row r="15" spans="1:6">
      <c r="A15" s="28" t="s">
        <v>2549</v>
      </c>
      <c r="B15" s="29">
        <v>18875</v>
      </c>
      <c r="C15" s="29">
        <v>26709</v>
      </c>
      <c r="D15" s="29">
        <v>21844</v>
      </c>
      <c r="E15" s="30"/>
      <c r="F15" s="30">
        <v>13002</v>
      </c>
    </row>
    <row r="16" spans="1:6">
      <c r="A16" s="28" t="s">
        <v>2550</v>
      </c>
      <c r="B16" s="29">
        <v>64798</v>
      </c>
      <c r="C16" s="29">
        <v>97528</v>
      </c>
      <c r="D16" s="29">
        <v>84694</v>
      </c>
      <c r="E16" s="30"/>
      <c r="F16" s="30">
        <v>72047</v>
      </c>
    </row>
    <row r="17" spans="1:6">
      <c r="A17" s="28" t="s">
        <v>2551</v>
      </c>
      <c r="B17" s="29">
        <v>5214</v>
      </c>
      <c r="C17" s="29">
        <v>9965</v>
      </c>
      <c r="D17" s="29">
        <v>7184</v>
      </c>
      <c r="E17" s="30"/>
      <c r="F17" s="30">
        <v>7184</v>
      </c>
    </row>
    <row r="18" spans="1:6">
      <c r="A18" s="28" t="s">
        <v>2552</v>
      </c>
      <c r="B18" s="29"/>
      <c r="C18" s="29">
        <v>955</v>
      </c>
      <c r="D18" s="29">
        <v>936</v>
      </c>
      <c r="E18" s="30"/>
      <c r="F18" s="30">
        <v>936</v>
      </c>
    </row>
    <row r="19" spans="1:6">
      <c r="A19" s="28" t="s">
        <v>2553</v>
      </c>
      <c r="B19" s="29">
        <v>271</v>
      </c>
      <c r="C19" s="29">
        <v>229</v>
      </c>
      <c r="D19" s="29">
        <v>211</v>
      </c>
      <c r="E19" s="30"/>
      <c r="F19" s="30">
        <v>211</v>
      </c>
    </row>
    <row r="20" spans="1:6">
      <c r="A20" s="28" t="s">
        <v>2554</v>
      </c>
      <c r="B20" s="29"/>
      <c r="C20" s="29"/>
      <c r="D20" s="29"/>
      <c r="E20" s="30"/>
      <c r="F20" s="30"/>
    </row>
    <row r="21" spans="1:6">
      <c r="A21" s="28" t="s">
        <v>2555</v>
      </c>
      <c r="B21" s="29"/>
      <c r="C21" s="29"/>
      <c r="D21" s="29"/>
      <c r="E21" s="30"/>
      <c r="F21" s="30"/>
    </row>
    <row r="22" spans="1:6">
      <c r="A22" s="28" t="s">
        <v>2556</v>
      </c>
      <c r="B22" s="29"/>
      <c r="C22" s="29">
        <v>3522</v>
      </c>
      <c r="D22" s="29">
        <v>3475</v>
      </c>
      <c r="E22" s="30"/>
      <c r="F22" s="30">
        <v>3475</v>
      </c>
    </row>
    <row r="23" spans="1:6">
      <c r="A23" s="28" t="s">
        <v>2557</v>
      </c>
      <c r="B23" s="29">
        <v>591</v>
      </c>
      <c r="C23" s="29">
        <v>4207</v>
      </c>
      <c r="D23" s="29">
        <v>2169</v>
      </c>
      <c r="E23" s="30"/>
      <c r="F23" s="30">
        <v>1923</v>
      </c>
    </row>
    <row r="24" spans="1:6">
      <c r="A24" s="28" t="s">
        <v>2558</v>
      </c>
      <c r="B24" s="29">
        <v>2827</v>
      </c>
      <c r="C24" s="29">
        <v>1245</v>
      </c>
      <c r="D24" s="29">
        <v>468</v>
      </c>
      <c r="E24" s="30"/>
      <c r="F24" s="30">
        <v>468</v>
      </c>
    </row>
    <row r="25" spans="1:6">
      <c r="A25" s="28" t="s">
        <v>2559</v>
      </c>
      <c r="B25" s="29">
        <v>100</v>
      </c>
      <c r="C25" s="29">
        <v>1555</v>
      </c>
      <c r="D25" s="29">
        <v>469</v>
      </c>
      <c r="E25" s="30"/>
      <c r="F25" s="30">
        <v>429</v>
      </c>
    </row>
    <row r="26" spans="1:6">
      <c r="A26" s="28" t="s">
        <v>2560</v>
      </c>
      <c r="B26" s="29">
        <v>6000</v>
      </c>
      <c r="C26" s="29"/>
      <c r="D26" s="29"/>
      <c r="E26" s="30"/>
      <c r="F26" s="30"/>
    </row>
    <row r="27" spans="1:6">
      <c r="A27" s="28" t="s">
        <v>2561</v>
      </c>
      <c r="B27" s="29"/>
      <c r="C27" s="29">
        <v>145</v>
      </c>
      <c r="D27" s="29">
        <v>85</v>
      </c>
      <c r="E27" s="30"/>
      <c r="F27" s="30">
        <v>85</v>
      </c>
    </row>
    <row r="28" spans="1:6">
      <c r="A28" s="28" t="s">
        <v>2562</v>
      </c>
      <c r="B28" s="29"/>
      <c r="C28" s="29">
        <v>5878</v>
      </c>
      <c r="D28" s="29">
        <v>5878</v>
      </c>
      <c r="E28" s="30"/>
      <c r="F28" s="30">
        <v>5878</v>
      </c>
    </row>
    <row r="29" spans="1:6">
      <c r="A29" s="28" t="s">
        <v>2563</v>
      </c>
      <c r="B29" s="29"/>
      <c r="C29" s="29"/>
      <c r="D29" s="29"/>
      <c r="E29" s="30"/>
      <c r="F29" s="30"/>
    </row>
    <row r="30" spans="1:6">
      <c r="A30" s="28"/>
      <c r="B30" s="31"/>
      <c r="C30" s="31"/>
      <c r="D30" s="31"/>
      <c r="E30" s="32"/>
      <c r="F30" s="32"/>
    </row>
    <row r="31" spans="1:6">
      <c r="A31" s="28"/>
      <c r="B31" s="31"/>
      <c r="C31" s="31"/>
      <c r="D31" s="31"/>
      <c r="E31" s="32"/>
      <c r="F31" s="32"/>
    </row>
    <row r="32" spans="1:6">
      <c r="A32" s="28"/>
      <c r="B32" s="31"/>
      <c r="C32" s="31"/>
      <c r="D32" s="31"/>
      <c r="E32" s="32"/>
      <c r="F32" s="32"/>
    </row>
    <row r="33" spans="1:6">
      <c r="A33" s="28"/>
      <c r="B33" s="31"/>
      <c r="C33" s="31"/>
      <c r="D33" s="31"/>
      <c r="E33" s="32"/>
      <c r="F33" s="32"/>
    </row>
    <row r="34" spans="1:6">
      <c r="A34" s="28"/>
      <c r="B34" s="31"/>
      <c r="C34" s="31"/>
      <c r="D34" s="31"/>
      <c r="E34" s="32"/>
      <c r="F34" s="32"/>
    </row>
    <row r="35" spans="1:6">
      <c r="A35" s="28"/>
      <c r="B35" s="31"/>
      <c r="C35" s="31"/>
      <c r="D35" s="31"/>
      <c r="E35" s="32"/>
      <c r="F35" s="32"/>
    </row>
    <row r="36" spans="1:6">
      <c r="A36" s="28"/>
      <c r="B36" s="31"/>
      <c r="C36" s="31"/>
      <c r="D36" s="31"/>
      <c r="E36" s="32"/>
      <c r="F36" s="32"/>
    </row>
    <row r="37" spans="1:6">
      <c r="A37" s="28"/>
      <c r="B37" s="31"/>
      <c r="C37" s="31"/>
      <c r="D37" s="31"/>
      <c r="E37" s="32"/>
      <c r="F37" s="32"/>
    </row>
    <row r="38" spans="1:6">
      <c r="A38" s="28"/>
      <c r="B38" s="31"/>
      <c r="C38" s="31"/>
      <c r="D38" s="31"/>
      <c r="E38" s="32"/>
      <c r="F38" s="32"/>
    </row>
    <row r="39" spans="1:6">
      <c r="A39" s="28"/>
      <c r="B39" s="31"/>
      <c r="C39" s="31"/>
      <c r="D39" s="31"/>
      <c r="E39" s="32"/>
      <c r="F39" s="32"/>
    </row>
    <row r="40" spans="1:6">
      <c r="A40" s="28"/>
      <c r="B40" s="31"/>
      <c r="C40" s="31"/>
      <c r="D40" s="31"/>
      <c r="E40" s="32"/>
      <c r="F40" s="32"/>
    </row>
    <row r="41" spans="1:6">
      <c r="A41" s="26" t="s">
        <v>1687</v>
      </c>
      <c r="B41" s="29"/>
      <c r="C41" s="29"/>
      <c r="D41" s="29"/>
      <c r="E41" s="32"/>
      <c r="F41" s="32"/>
    </row>
    <row r="42" spans="1:6">
      <c r="A42" s="27" t="s">
        <v>1687</v>
      </c>
      <c r="B42" s="30">
        <f>SUM(B5:B41)</f>
        <v>440308</v>
      </c>
      <c r="C42" s="30">
        <f>SUM(C5:C41)</f>
        <v>545881</v>
      </c>
      <c r="D42" s="30">
        <f>SUM(D5:D41)</f>
        <v>492390</v>
      </c>
      <c r="E42" s="30">
        <f>SUM(E5:E41)</f>
        <v>0</v>
      </c>
      <c r="F42" s="30">
        <f>SUM(F5:F41)</f>
        <v>425192</v>
      </c>
    </row>
    <row r="43" ht="14.25" spans="1:6">
      <c r="A43" s="33"/>
      <c r="B43" s="33"/>
      <c r="C43" s="33"/>
      <c r="D43" s="33"/>
      <c r="E43" s="33"/>
      <c r="F43" s="33"/>
    </row>
  </sheetData>
  <mergeCells count="3">
    <mergeCell ref="A1:F1"/>
    <mergeCell ref="A2:F2"/>
    <mergeCell ref="A3:F3"/>
  </mergeCells>
  <pageMargins left="0.699305555555556" right="0.699305555555556"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I275"/>
  <sheetViews>
    <sheetView topLeftCell="DD1" workbookViewId="0">
      <selection activeCell="DW1" sqref="DW1"/>
    </sheetView>
  </sheetViews>
  <sheetFormatPr defaultColWidth="8" defaultRowHeight="12.75"/>
  <cols>
    <col min="1" max="3" width="2.75" style="1" customWidth="1"/>
    <col min="4" max="4" width="32.75" style="1" customWidth="1"/>
    <col min="5" max="112" width="14" style="1" customWidth="1"/>
    <col min="113" max="113" width="8.54166666666667" style="1"/>
    <col min="114" max="16384" width="8" style="1"/>
  </cols>
  <sheetData>
    <row r="1" s="1" customFormat="1" ht="27" spans="57:57">
      <c r="BE1" s="11" t="s">
        <v>2564</v>
      </c>
    </row>
    <row r="2" s="1" customFormat="1" ht="14.25" spans="112:112">
      <c r="DH2" s="14"/>
    </row>
    <row r="3" s="1" customFormat="1" ht="14.25" spans="1:112">
      <c r="A3" s="2" t="s">
        <v>2565</v>
      </c>
      <c r="BE3" s="12" t="s">
        <v>2566</v>
      </c>
      <c r="DH3" s="14" t="s">
        <v>2567</v>
      </c>
    </row>
    <row r="4" s="1" customFormat="1" ht="15.4" customHeight="1" spans="1:113">
      <c r="A4" s="3" t="s">
        <v>1824</v>
      </c>
      <c r="B4" s="4"/>
      <c r="C4" s="4" t="s">
        <v>2275</v>
      </c>
      <c r="D4" s="4" t="s">
        <v>2275</v>
      </c>
      <c r="E4" s="4" t="s">
        <v>1835</v>
      </c>
      <c r="F4" s="5" t="s">
        <v>2568</v>
      </c>
      <c r="G4" s="5"/>
      <c r="H4" s="5" t="s">
        <v>2275</v>
      </c>
      <c r="I4" s="5" t="s">
        <v>2275</v>
      </c>
      <c r="J4" s="5" t="s">
        <v>2275</v>
      </c>
      <c r="K4" s="5" t="s">
        <v>2275</v>
      </c>
      <c r="L4" s="5" t="s">
        <v>2275</v>
      </c>
      <c r="M4" s="5" t="s">
        <v>2275</v>
      </c>
      <c r="N4" s="5" t="s">
        <v>2275</v>
      </c>
      <c r="O4" s="5" t="s">
        <v>2275</v>
      </c>
      <c r="P4" s="5" t="s">
        <v>2275</v>
      </c>
      <c r="Q4" s="5" t="s">
        <v>2275</v>
      </c>
      <c r="R4" s="5" t="s">
        <v>2275</v>
      </c>
      <c r="S4" s="5" t="s">
        <v>2275</v>
      </c>
      <c r="T4" s="5" t="s">
        <v>2569</v>
      </c>
      <c r="U4" s="5"/>
      <c r="V4" s="5" t="s">
        <v>2275</v>
      </c>
      <c r="W4" s="5" t="s">
        <v>2275</v>
      </c>
      <c r="X4" s="5" t="s">
        <v>2275</v>
      </c>
      <c r="Y4" s="5" t="s">
        <v>2275</v>
      </c>
      <c r="Z4" s="5" t="s">
        <v>2275</v>
      </c>
      <c r="AA4" s="5" t="s">
        <v>2275</v>
      </c>
      <c r="AB4" s="5" t="s">
        <v>2275</v>
      </c>
      <c r="AC4" s="5" t="s">
        <v>2275</v>
      </c>
      <c r="AD4" s="5" t="s">
        <v>2275</v>
      </c>
      <c r="AE4" s="5" t="s">
        <v>2275</v>
      </c>
      <c r="AF4" s="5" t="s">
        <v>2275</v>
      </c>
      <c r="AG4" s="5" t="s">
        <v>2275</v>
      </c>
      <c r="AH4" s="5" t="s">
        <v>2275</v>
      </c>
      <c r="AI4" s="5" t="s">
        <v>2275</v>
      </c>
      <c r="AJ4" s="5" t="s">
        <v>2275</v>
      </c>
      <c r="AK4" s="5" t="s">
        <v>2275</v>
      </c>
      <c r="AL4" s="5" t="s">
        <v>2275</v>
      </c>
      <c r="AM4" s="5" t="s">
        <v>2275</v>
      </c>
      <c r="AN4" s="5" t="s">
        <v>2275</v>
      </c>
      <c r="AO4" s="5" t="s">
        <v>2275</v>
      </c>
      <c r="AP4" s="5" t="s">
        <v>2275</v>
      </c>
      <c r="AQ4" s="5" t="s">
        <v>2275</v>
      </c>
      <c r="AR4" s="5" t="s">
        <v>2275</v>
      </c>
      <c r="AS4" s="5" t="s">
        <v>2275</v>
      </c>
      <c r="AT4" s="5" t="s">
        <v>2275</v>
      </c>
      <c r="AU4" s="5" t="s">
        <v>2275</v>
      </c>
      <c r="AV4" s="5" t="s">
        <v>1729</v>
      </c>
      <c r="AW4" s="5"/>
      <c r="AX4" s="5" t="s">
        <v>2275</v>
      </c>
      <c r="AY4" s="5" t="s">
        <v>2275</v>
      </c>
      <c r="AZ4" s="5" t="s">
        <v>2275</v>
      </c>
      <c r="BA4" s="5" t="s">
        <v>2275</v>
      </c>
      <c r="BB4" s="5" t="s">
        <v>2275</v>
      </c>
      <c r="BC4" s="5" t="s">
        <v>2275</v>
      </c>
      <c r="BD4" s="5" t="s">
        <v>2275</v>
      </c>
      <c r="BE4" s="5" t="s">
        <v>2275</v>
      </c>
      <c r="BF4" s="5" t="s">
        <v>2275</v>
      </c>
      <c r="BG4" s="5" t="s">
        <v>2275</v>
      </c>
      <c r="BH4" s="5" t="s">
        <v>2275</v>
      </c>
      <c r="BI4" s="5" t="s">
        <v>1738</v>
      </c>
      <c r="BJ4" s="5"/>
      <c r="BK4" s="5" t="s">
        <v>2275</v>
      </c>
      <c r="BL4" s="5" t="s">
        <v>2275</v>
      </c>
      <c r="BM4" s="5" t="s">
        <v>2275</v>
      </c>
      <c r="BN4" s="5" t="s">
        <v>2570</v>
      </c>
      <c r="BO4" s="5"/>
      <c r="BP4" s="5" t="s">
        <v>2275</v>
      </c>
      <c r="BQ4" s="5" t="s">
        <v>2275</v>
      </c>
      <c r="BR4" s="5" t="s">
        <v>2275</v>
      </c>
      <c r="BS4" s="5" t="s">
        <v>2275</v>
      </c>
      <c r="BT4" s="5" t="s">
        <v>2275</v>
      </c>
      <c r="BU4" s="5" t="s">
        <v>2275</v>
      </c>
      <c r="BV4" s="5" t="s">
        <v>2275</v>
      </c>
      <c r="BW4" s="5" t="s">
        <v>2275</v>
      </c>
      <c r="BX4" s="5" t="s">
        <v>2275</v>
      </c>
      <c r="BY4" s="5" t="s">
        <v>2275</v>
      </c>
      <c r="BZ4" s="5" t="s">
        <v>2275</v>
      </c>
      <c r="CA4" s="5" t="s">
        <v>2571</v>
      </c>
      <c r="CB4" s="5"/>
      <c r="CC4" s="5" t="s">
        <v>2275</v>
      </c>
      <c r="CD4" s="5" t="s">
        <v>2275</v>
      </c>
      <c r="CE4" s="5" t="s">
        <v>2275</v>
      </c>
      <c r="CF4" s="5" t="s">
        <v>2275</v>
      </c>
      <c r="CG4" s="5" t="s">
        <v>2275</v>
      </c>
      <c r="CH4" s="5" t="s">
        <v>2275</v>
      </c>
      <c r="CI4" s="5" t="s">
        <v>2275</v>
      </c>
      <c r="CJ4" s="5" t="s">
        <v>2275</v>
      </c>
      <c r="CK4" s="5" t="s">
        <v>2275</v>
      </c>
      <c r="CL4" s="5" t="s">
        <v>2275</v>
      </c>
      <c r="CM4" s="5" t="s">
        <v>2275</v>
      </c>
      <c r="CN4" s="5" t="s">
        <v>2275</v>
      </c>
      <c r="CO4" s="5" t="s">
        <v>2275</v>
      </c>
      <c r="CP4" s="5" t="s">
        <v>2275</v>
      </c>
      <c r="CQ4" s="5" t="s">
        <v>2275</v>
      </c>
      <c r="CR4" s="5" t="s">
        <v>2572</v>
      </c>
      <c r="CS4" s="5"/>
      <c r="CT4" s="5"/>
      <c r="CU4" s="5" t="s">
        <v>1722</v>
      </c>
      <c r="CV4" s="5"/>
      <c r="CW4" s="5" t="s">
        <v>2275</v>
      </c>
      <c r="CX4" s="5" t="s">
        <v>2275</v>
      </c>
      <c r="CY4" s="5" t="s">
        <v>2275</v>
      </c>
      <c r="CZ4" s="5" t="s">
        <v>2275</v>
      </c>
      <c r="DA4" s="5" t="s">
        <v>1735</v>
      </c>
      <c r="DB4" s="5"/>
      <c r="DC4" s="5" t="s">
        <v>2275</v>
      </c>
      <c r="DD4" s="5" t="s">
        <v>2275</v>
      </c>
      <c r="DE4" s="5" t="s">
        <v>1743</v>
      </c>
      <c r="DF4" s="5"/>
      <c r="DG4" s="5" t="s">
        <v>2275</v>
      </c>
      <c r="DH4" s="5" t="s">
        <v>2275</v>
      </c>
      <c r="DI4" s="15" t="s">
        <v>2275</v>
      </c>
    </row>
    <row r="5" s="1" customFormat="1" ht="15.4" customHeight="1" spans="1:113">
      <c r="A5" s="6" t="s">
        <v>2573</v>
      </c>
      <c r="B5" s="7"/>
      <c r="C5" s="7"/>
      <c r="D5" s="7" t="s">
        <v>1749</v>
      </c>
      <c r="E5" s="7"/>
      <c r="F5" s="7" t="s">
        <v>2574</v>
      </c>
      <c r="G5" s="7" t="s">
        <v>2575</v>
      </c>
      <c r="H5" s="7" t="s">
        <v>2576</v>
      </c>
      <c r="I5" s="7" t="s">
        <v>2577</v>
      </c>
      <c r="J5" s="7" t="s">
        <v>2578</v>
      </c>
      <c r="K5" s="7" t="s">
        <v>2579</v>
      </c>
      <c r="L5" s="7" t="s">
        <v>2580</v>
      </c>
      <c r="M5" s="7" t="s">
        <v>2581</v>
      </c>
      <c r="N5" s="7" t="s">
        <v>2582</v>
      </c>
      <c r="O5" s="7" t="s">
        <v>2583</v>
      </c>
      <c r="P5" s="7" t="s">
        <v>2584</v>
      </c>
      <c r="Q5" s="7" t="s">
        <v>2585</v>
      </c>
      <c r="R5" s="7" t="s">
        <v>2586</v>
      </c>
      <c r="S5" s="7" t="s">
        <v>2587</v>
      </c>
      <c r="T5" s="7" t="s">
        <v>2574</v>
      </c>
      <c r="U5" s="7" t="s">
        <v>2588</v>
      </c>
      <c r="V5" s="7" t="s">
        <v>2589</v>
      </c>
      <c r="W5" s="7" t="s">
        <v>2590</v>
      </c>
      <c r="X5" s="7" t="s">
        <v>2591</v>
      </c>
      <c r="Y5" s="7" t="s">
        <v>2592</v>
      </c>
      <c r="Z5" s="7" t="s">
        <v>2593</v>
      </c>
      <c r="AA5" s="7" t="s">
        <v>2594</v>
      </c>
      <c r="AB5" s="7" t="s">
        <v>2595</v>
      </c>
      <c r="AC5" s="7" t="s">
        <v>2596</v>
      </c>
      <c r="AD5" s="7" t="s">
        <v>2597</v>
      </c>
      <c r="AE5" s="7" t="s">
        <v>2598</v>
      </c>
      <c r="AF5" s="7" t="s">
        <v>2599</v>
      </c>
      <c r="AG5" s="7" t="s">
        <v>2600</v>
      </c>
      <c r="AH5" s="7" t="s">
        <v>2601</v>
      </c>
      <c r="AI5" s="7" t="s">
        <v>2602</v>
      </c>
      <c r="AJ5" s="7" t="s">
        <v>2603</v>
      </c>
      <c r="AK5" s="7" t="s">
        <v>2604</v>
      </c>
      <c r="AL5" s="7" t="s">
        <v>2605</v>
      </c>
      <c r="AM5" s="7" t="s">
        <v>2606</v>
      </c>
      <c r="AN5" s="7" t="s">
        <v>2607</v>
      </c>
      <c r="AO5" s="7" t="s">
        <v>2608</v>
      </c>
      <c r="AP5" s="7" t="s">
        <v>2609</v>
      </c>
      <c r="AQ5" s="7" t="s">
        <v>2610</v>
      </c>
      <c r="AR5" s="7" t="s">
        <v>2611</v>
      </c>
      <c r="AS5" s="7" t="s">
        <v>2612</v>
      </c>
      <c r="AT5" s="7" t="s">
        <v>2613</v>
      </c>
      <c r="AU5" s="7" t="s">
        <v>2614</v>
      </c>
      <c r="AV5" s="7" t="s">
        <v>2574</v>
      </c>
      <c r="AW5" s="7" t="s">
        <v>2615</v>
      </c>
      <c r="AX5" s="7" t="s">
        <v>2616</v>
      </c>
      <c r="AY5" s="7" t="s">
        <v>2617</v>
      </c>
      <c r="AZ5" s="7" t="s">
        <v>2618</v>
      </c>
      <c r="BA5" s="7" t="s">
        <v>2619</v>
      </c>
      <c r="BB5" s="7" t="s">
        <v>2620</v>
      </c>
      <c r="BC5" s="7" t="s">
        <v>2621</v>
      </c>
      <c r="BD5" s="7" t="s">
        <v>2622</v>
      </c>
      <c r="BE5" s="7" t="s">
        <v>2623</v>
      </c>
      <c r="BF5" s="7" t="s">
        <v>2624</v>
      </c>
      <c r="BG5" s="7" t="s">
        <v>2625</v>
      </c>
      <c r="BH5" s="7" t="s">
        <v>2626</v>
      </c>
      <c r="BI5" s="7" t="s">
        <v>2574</v>
      </c>
      <c r="BJ5" s="7" t="s">
        <v>2627</v>
      </c>
      <c r="BK5" s="7" t="s">
        <v>2628</v>
      </c>
      <c r="BL5" s="7" t="s">
        <v>2629</v>
      </c>
      <c r="BM5" s="7" t="s">
        <v>2630</v>
      </c>
      <c r="BN5" s="7" t="s">
        <v>2574</v>
      </c>
      <c r="BO5" s="7" t="s">
        <v>2631</v>
      </c>
      <c r="BP5" s="7" t="s">
        <v>2632</v>
      </c>
      <c r="BQ5" s="7" t="s">
        <v>2633</v>
      </c>
      <c r="BR5" s="7" t="s">
        <v>2634</v>
      </c>
      <c r="BS5" s="7" t="s">
        <v>2635</v>
      </c>
      <c r="BT5" s="7" t="s">
        <v>2636</v>
      </c>
      <c r="BU5" s="7" t="s">
        <v>2637</v>
      </c>
      <c r="BV5" s="7" t="s">
        <v>2638</v>
      </c>
      <c r="BW5" s="7" t="s">
        <v>2639</v>
      </c>
      <c r="BX5" s="7" t="s">
        <v>2640</v>
      </c>
      <c r="BY5" s="7" t="s">
        <v>2641</v>
      </c>
      <c r="BZ5" s="7" t="s">
        <v>2642</v>
      </c>
      <c r="CA5" s="7" t="s">
        <v>2574</v>
      </c>
      <c r="CB5" s="7" t="s">
        <v>2631</v>
      </c>
      <c r="CC5" s="7" t="s">
        <v>2632</v>
      </c>
      <c r="CD5" s="7" t="s">
        <v>2633</v>
      </c>
      <c r="CE5" s="7" t="s">
        <v>2634</v>
      </c>
      <c r="CF5" s="7" t="s">
        <v>2635</v>
      </c>
      <c r="CG5" s="7" t="s">
        <v>2636</v>
      </c>
      <c r="CH5" s="7" t="s">
        <v>2637</v>
      </c>
      <c r="CI5" s="7" t="s">
        <v>2643</v>
      </c>
      <c r="CJ5" s="7" t="s">
        <v>2644</v>
      </c>
      <c r="CK5" s="7" t="s">
        <v>2645</v>
      </c>
      <c r="CL5" s="7" t="s">
        <v>2646</v>
      </c>
      <c r="CM5" s="7" t="s">
        <v>2638</v>
      </c>
      <c r="CN5" s="7" t="s">
        <v>2639</v>
      </c>
      <c r="CO5" s="7" t="s">
        <v>2640</v>
      </c>
      <c r="CP5" s="7" t="s">
        <v>2641</v>
      </c>
      <c r="CQ5" s="7" t="s">
        <v>2647</v>
      </c>
      <c r="CR5" s="7" t="s">
        <v>2574</v>
      </c>
      <c r="CS5" s="7" t="s">
        <v>2648</v>
      </c>
      <c r="CT5" s="7" t="s">
        <v>2649</v>
      </c>
      <c r="CU5" s="7" t="s">
        <v>2574</v>
      </c>
      <c r="CV5" s="7" t="s">
        <v>2648</v>
      </c>
      <c r="CW5" s="7" t="s">
        <v>2650</v>
      </c>
      <c r="CX5" s="7" t="s">
        <v>2651</v>
      </c>
      <c r="CY5" s="7" t="s">
        <v>2652</v>
      </c>
      <c r="CZ5" s="7" t="s">
        <v>2649</v>
      </c>
      <c r="DA5" s="7" t="s">
        <v>2574</v>
      </c>
      <c r="DB5" s="7" t="s">
        <v>2653</v>
      </c>
      <c r="DC5" s="7" t="s">
        <v>2654</v>
      </c>
      <c r="DD5" s="7" t="s">
        <v>2655</v>
      </c>
      <c r="DE5" s="7" t="s">
        <v>2574</v>
      </c>
      <c r="DF5" s="7" t="s">
        <v>2656</v>
      </c>
      <c r="DG5" s="7" t="s">
        <v>2657</v>
      </c>
      <c r="DH5" s="7" t="s">
        <v>2658</v>
      </c>
      <c r="DI5" s="16" t="s">
        <v>1743</v>
      </c>
    </row>
    <row r="6" s="1" customFormat="1" ht="15.4" customHeight="1" spans="1:113">
      <c r="A6" s="6"/>
      <c r="B6" s="7" t="s">
        <v>2275</v>
      </c>
      <c r="C6" s="7" t="s">
        <v>2275</v>
      </c>
      <c r="D6" s="7" t="s">
        <v>2275</v>
      </c>
      <c r="E6" s="7" t="s">
        <v>2275</v>
      </c>
      <c r="F6" s="7" t="s">
        <v>2275</v>
      </c>
      <c r="G6" s="7" t="s">
        <v>2275</v>
      </c>
      <c r="H6" s="7" t="s">
        <v>2275</v>
      </c>
      <c r="I6" s="7" t="s">
        <v>2275</v>
      </c>
      <c r="J6" s="7" t="s">
        <v>2275</v>
      </c>
      <c r="K6" s="7" t="s">
        <v>2275</v>
      </c>
      <c r="L6" s="7" t="s">
        <v>2275</v>
      </c>
      <c r="M6" s="7" t="s">
        <v>2275</v>
      </c>
      <c r="N6" s="7" t="s">
        <v>2275</v>
      </c>
      <c r="O6" s="7" t="s">
        <v>2275</v>
      </c>
      <c r="P6" s="7" t="s">
        <v>2275</v>
      </c>
      <c r="Q6" s="7" t="s">
        <v>2275</v>
      </c>
      <c r="R6" s="7" t="s">
        <v>2275</v>
      </c>
      <c r="S6" s="7" t="s">
        <v>2275</v>
      </c>
      <c r="T6" s="7" t="s">
        <v>2275</v>
      </c>
      <c r="U6" s="7" t="s">
        <v>2275</v>
      </c>
      <c r="V6" s="7" t="s">
        <v>2275</v>
      </c>
      <c r="W6" s="7" t="s">
        <v>2275</v>
      </c>
      <c r="X6" s="7" t="s">
        <v>2275</v>
      </c>
      <c r="Y6" s="7" t="s">
        <v>2275</v>
      </c>
      <c r="Z6" s="7" t="s">
        <v>2275</v>
      </c>
      <c r="AA6" s="7" t="s">
        <v>2275</v>
      </c>
      <c r="AB6" s="7" t="s">
        <v>2275</v>
      </c>
      <c r="AC6" s="7" t="s">
        <v>2275</v>
      </c>
      <c r="AD6" s="7" t="s">
        <v>2275</v>
      </c>
      <c r="AE6" s="7" t="s">
        <v>2275</v>
      </c>
      <c r="AF6" s="7" t="s">
        <v>2275</v>
      </c>
      <c r="AG6" s="7" t="s">
        <v>2275</v>
      </c>
      <c r="AH6" s="7" t="s">
        <v>2275</v>
      </c>
      <c r="AI6" s="7" t="s">
        <v>2275</v>
      </c>
      <c r="AJ6" s="7" t="s">
        <v>2275</v>
      </c>
      <c r="AK6" s="7" t="s">
        <v>2275</v>
      </c>
      <c r="AL6" s="7" t="s">
        <v>2275</v>
      </c>
      <c r="AM6" s="7" t="s">
        <v>2275</v>
      </c>
      <c r="AN6" s="7" t="s">
        <v>2275</v>
      </c>
      <c r="AO6" s="7" t="s">
        <v>2275</v>
      </c>
      <c r="AP6" s="7" t="s">
        <v>2275</v>
      </c>
      <c r="AQ6" s="7" t="s">
        <v>2275</v>
      </c>
      <c r="AR6" s="7" t="s">
        <v>2275</v>
      </c>
      <c r="AS6" s="7" t="s">
        <v>2275</v>
      </c>
      <c r="AT6" s="7" t="s">
        <v>2275</v>
      </c>
      <c r="AU6" s="7" t="s">
        <v>2275</v>
      </c>
      <c r="AV6" s="7" t="s">
        <v>2275</v>
      </c>
      <c r="AW6" s="7" t="s">
        <v>2275</v>
      </c>
      <c r="AX6" s="7" t="s">
        <v>2275</v>
      </c>
      <c r="AY6" s="7" t="s">
        <v>2275</v>
      </c>
      <c r="AZ6" s="7" t="s">
        <v>2275</v>
      </c>
      <c r="BA6" s="7" t="s">
        <v>2275</v>
      </c>
      <c r="BB6" s="7" t="s">
        <v>2275</v>
      </c>
      <c r="BC6" s="7" t="s">
        <v>2275</v>
      </c>
      <c r="BD6" s="7" t="s">
        <v>2275</v>
      </c>
      <c r="BE6" s="7" t="s">
        <v>2275</v>
      </c>
      <c r="BF6" s="7" t="s">
        <v>2275</v>
      </c>
      <c r="BG6" s="7" t="s">
        <v>2275</v>
      </c>
      <c r="BH6" s="7" t="s">
        <v>2275</v>
      </c>
      <c r="BI6" s="7" t="s">
        <v>2275</v>
      </c>
      <c r="BJ6" s="7" t="s">
        <v>2275</v>
      </c>
      <c r="BK6" s="7" t="s">
        <v>2275</v>
      </c>
      <c r="BL6" s="7" t="s">
        <v>2275</v>
      </c>
      <c r="BM6" s="7" t="s">
        <v>2275</v>
      </c>
      <c r="BN6" s="7" t="s">
        <v>2275</v>
      </c>
      <c r="BO6" s="7" t="s">
        <v>2275</v>
      </c>
      <c r="BP6" s="7" t="s">
        <v>2275</v>
      </c>
      <c r="BQ6" s="7" t="s">
        <v>2275</v>
      </c>
      <c r="BR6" s="7" t="s">
        <v>2275</v>
      </c>
      <c r="BS6" s="7" t="s">
        <v>2275</v>
      </c>
      <c r="BT6" s="7" t="s">
        <v>2275</v>
      </c>
      <c r="BU6" s="7" t="s">
        <v>2275</v>
      </c>
      <c r="BV6" s="7" t="s">
        <v>2275</v>
      </c>
      <c r="BW6" s="7" t="s">
        <v>2275</v>
      </c>
      <c r="BX6" s="7" t="s">
        <v>2275</v>
      </c>
      <c r="BY6" s="7" t="s">
        <v>2275</v>
      </c>
      <c r="BZ6" s="7" t="s">
        <v>2275</v>
      </c>
      <c r="CA6" s="7" t="s">
        <v>2275</v>
      </c>
      <c r="CB6" s="7" t="s">
        <v>2275</v>
      </c>
      <c r="CC6" s="7" t="s">
        <v>2275</v>
      </c>
      <c r="CD6" s="7" t="s">
        <v>2275</v>
      </c>
      <c r="CE6" s="7" t="s">
        <v>2275</v>
      </c>
      <c r="CF6" s="7" t="s">
        <v>2275</v>
      </c>
      <c r="CG6" s="7" t="s">
        <v>2275</v>
      </c>
      <c r="CH6" s="7" t="s">
        <v>2275</v>
      </c>
      <c r="CI6" s="7" t="s">
        <v>2275</v>
      </c>
      <c r="CJ6" s="7" t="s">
        <v>2275</v>
      </c>
      <c r="CK6" s="7" t="s">
        <v>2275</v>
      </c>
      <c r="CL6" s="7" t="s">
        <v>2275</v>
      </c>
      <c r="CM6" s="7" t="s">
        <v>2275</v>
      </c>
      <c r="CN6" s="7" t="s">
        <v>2275</v>
      </c>
      <c r="CO6" s="7" t="s">
        <v>2275</v>
      </c>
      <c r="CP6" s="7" t="s">
        <v>2275</v>
      </c>
      <c r="CQ6" s="7" t="s">
        <v>2275</v>
      </c>
      <c r="CR6" s="7" t="s">
        <v>2275</v>
      </c>
      <c r="CS6" s="7" t="s">
        <v>2275</v>
      </c>
      <c r="CT6" s="7" t="s">
        <v>2275</v>
      </c>
      <c r="CU6" s="7" t="s">
        <v>2275</v>
      </c>
      <c r="CV6" s="7" t="s">
        <v>2275</v>
      </c>
      <c r="CW6" s="7" t="s">
        <v>2275</v>
      </c>
      <c r="CX6" s="7" t="s">
        <v>2275</v>
      </c>
      <c r="CY6" s="7" t="s">
        <v>2275</v>
      </c>
      <c r="CZ6" s="7" t="s">
        <v>2275</v>
      </c>
      <c r="DA6" s="7" t="s">
        <v>2275</v>
      </c>
      <c r="DB6" s="7" t="s">
        <v>2275</v>
      </c>
      <c r="DC6" s="7" t="s">
        <v>2275</v>
      </c>
      <c r="DD6" s="7" t="s">
        <v>2275</v>
      </c>
      <c r="DE6" s="7" t="s">
        <v>2275</v>
      </c>
      <c r="DF6" s="7" t="s">
        <v>2275</v>
      </c>
      <c r="DG6" s="7" t="s">
        <v>2275</v>
      </c>
      <c r="DH6" s="7" t="s">
        <v>2275</v>
      </c>
      <c r="DI6" s="16" t="s">
        <v>2275</v>
      </c>
    </row>
    <row r="7" s="1" customFormat="1" ht="15.4" customHeight="1" spans="1:113">
      <c r="A7" s="6"/>
      <c r="B7" s="7" t="s">
        <v>2275</v>
      </c>
      <c r="C7" s="7" t="s">
        <v>2275</v>
      </c>
      <c r="D7" s="7" t="s">
        <v>2275</v>
      </c>
      <c r="E7" s="7" t="s">
        <v>2275</v>
      </c>
      <c r="F7" s="7" t="s">
        <v>2275</v>
      </c>
      <c r="G7" s="7" t="s">
        <v>2275</v>
      </c>
      <c r="H7" s="7" t="s">
        <v>2275</v>
      </c>
      <c r="I7" s="7" t="s">
        <v>2275</v>
      </c>
      <c r="J7" s="7" t="s">
        <v>2275</v>
      </c>
      <c r="K7" s="7" t="s">
        <v>2275</v>
      </c>
      <c r="L7" s="7" t="s">
        <v>2275</v>
      </c>
      <c r="M7" s="7" t="s">
        <v>2275</v>
      </c>
      <c r="N7" s="7" t="s">
        <v>2275</v>
      </c>
      <c r="O7" s="7" t="s">
        <v>2275</v>
      </c>
      <c r="P7" s="7" t="s">
        <v>2275</v>
      </c>
      <c r="Q7" s="7" t="s">
        <v>2275</v>
      </c>
      <c r="R7" s="7" t="s">
        <v>2275</v>
      </c>
      <c r="S7" s="7" t="s">
        <v>2275</v>
      </c>
      <c r="T7" s="7" t="s">
        <v>2275</v>
      </c>
      <c r="U7" s="7" t="s">
        <v>2275</v>
      </c>
      <c r="V7" s="7" t="s">
        <v>2275</v>
      </c>
      <c r="W7" s="7" t="s">
        <v>2275</v>
      </c>
      <c r="X7" s="7" t="s">
        <v>2275</v>
      </c>
      <c r="Y7" s="7" t="s">
        <v>2275</v>
      </c>
      <c r="Z7" s="7" t="s">
        <v>2275</v>
      </c>
      <c r="AA7" s="7" t="s">
        <v>2275</v>
      </c>
      <c r="AB7" s="7" t="s">
        <v>2275</v>
      </c>
      <c r="AC7" s="7" t="s">
        <v>2275</v>
      </c>
      <c r="AD7" s="7" t="s">
        <v>2275</v>
      </c>
      <c r="AE7" s="7" t="s">
        <v>2275</v>
      </c>
      <c r="AF7" s="7" t="s">
        <v>2275</v>
      </c>
      <c r="AG7" s="7" t="s">
        <v>2275</v>
      </c>
      <c r="AH7" s="7" t="s">
        <v>2275</v>
      </c>
      <c r="AI7" s="7" t="s">
        <v>2275</v>
      </c>
      <c r="AJ7" s="7" t="s">
        <v>2275</v>
      </c>
      <c r="AK7" s="7" t="s">
        <v>2275</v>
      </c>
      <c r="AL7" s="7" t="s">
        <v>2275</v>
      </c>
      <c r="AM7" s="7" t="s">
        <v>2275</v>
      </c>
      <c r="AN7" s="7" t="s">
        <v>2275</v>
      </c>
      <c r="AO7" s="7" t="s">
        <v>2275</v>
      </c>
      <c r="AP7" s="7" t="s">
        <v>2275</v>
      </c>
      <c r="AQ7" s="7" t="s">
        <v>2275</v>
      </c>
      <c r="AR7" s="7" t="s">
        <v>2275</v>
      </c>
      <c r="AS7" s="7" t="s">
        <v>2275</v>
      </c>
      <c r="AT7" s="7" t="s">
        <v>2275</v>
      </c>
      <c r="AU7" s="7" t="s">
        <v>2275</v>
      </c>
      <c r="AV7" s="7" t="s">
        <v>2275</v>
      </c>
      <c r="AW7" s="7" t="s">
        <v>2275</v>
      </c>
      <c r="AX7" s="7" t="s">
        <v>2275</v>
      </c>
      <c r="AY7" s="7" t="s">
        <v>2275</v>
      </c>
      <c r="AZ7" s="7" t="s">
        <v>2275</v>
      </c>
      <c r="BA7" s="7" t="s">
        <v>2275</v>
      </c>
      <c r="BB7" s="7" t="s">
        <v>2275</v>
      </c>
      <c r="BC7" s="7" t="s">
        <v>2275</v>
      </c>
      <c r="BD7" s="7" t="s">
        <v>2275</v>
      </c>
      <c r="BE7" s="7" t="s">
        <v>2275</v>
      </c>
      <c r="BF7" s="7" t="s">
        <v>2275</v>
      </c>
      <c r="BG7" s="7" t="s">
        <v>2275</v>
      </c>
      <c r="BH7" s="7" t="s">
        <v>2275</v>
      </c>
      <c r="BI7" s="7" t="s">
        <v>2275</v>
      </c>
      <c r="BJ7" s="7" t="s">
        <v>2275</v>
      </c>
      <c r="BK7" s="7" t="s">
        <v>2275</v>
      </c>
      <c r="BL7" s="7" t="s">
        <v>2275</v>
      </c>
      <c r="BM7" s="7" t="s">
        <v>2275</v>
      </c>
      <c r="BN7" s="7" t="s">
        <v>2275</v>
      </c>
      <c r="BO7" s="7" t="s">
        <v>2275</v>
      </c>
      <c r="BP7" s="7" t="s">
        <v>2275</v>
      </c>
      <c r="BQ7" s="7" t="s">
        <v>2275</v>
      </c>
      <c r="BR7" s="7" t="s">
        <v>2275</v>
      </c>
      <c r="BS7" s="7" t="s">
        <v>2275</v>
      </c>
      <c r="BT7" s="7" t="s">
        <v>2275</v>
      </c>
      <c r="BU7" s="7" t="s">
        <v>2275</v>
      </c>
      <c r="BV7" s="7" t="s">
        <v>2275</v>
      </c>
      <c r="BW7" s="7" t="s">
        <v>2275</v>
      </c>
      <c r="BX7" s="7" t="s">
        <v>2275</v>
      </c>
      <c r="BY7" s="7" t="s">
        <v>2275</v>
      </c>
      <c r="BZ7" s="7" t="s">
        <v>2275</v>
      </c>
      <c r="CA7" s="7" t="s">
        <v>2275</v>
      </c>
      <c r="CB7" s="7" t="s">
        <v>2275</v>
      </c>
      <c r="CC7" s="7" t="s">
        <v>2275</v>
      </c>
      <c r="CD7" s="7" t="s">
        <v>2275</v>
      </c>
      <c r="CE7" s="7" t="s">
        <v>2275</v>
      </c>
      <c r="CF7" s="7" t="s">
        <v>2275</v>
      </c>
      <c r="CG7" s="7" t="s">
        <v>2275</v>
      </c>
      <c r="CH7" s="7" t="s">
        <v>2275</v>
      </c>
      <c r="CI7" s="7" t="s">
        <v>2275</v>
      </c>
      <c r="CJ7" s="7" t="s">
        <v>2275</v>
      </c>
      <c r="CK7" s="7" t="s">
        <v>2275</v>
      </c>
      <c r="CL7" s="7" t="s">
        <v>2275</v>
      </c>
      <c r="CM7" s="7" t="s">
        <v>2275</v>
      </c>
      <c r="CN7" s="7" t="s">
        <v>2275</v>
      </c>
      <c r="CO7" s="7" t="s">
        <v>2275</v>
      </c>
      <c r="CP7" s="7" t="s">
        <v>2275</v>
      </c>
      <c r="CQ7" s="7" t="s">
        <v>2275</v>
      </c>
      <c r="CR7" s="7" t="s">
        <v>2275</v>
      </c>
      <c r="CS7" s="7" t="s">
        <v>2275</v>
      </c>
      <c r="CT7" s="7" t="s">
        <v>2275</v>
      </c>
      <c r="CU7" s="7" t="s">
        <v>2275</v>
      </c>
      <c r="CV7" s="7" t="s">
        <v>2275</v>
      </c>
      <c r="CW7" s="7" t="s">
        <v>2275</v>
      </c>
      <c r="CX7" s="7" t="s">
        <v>2275</v>
      </c>
      <c r="CY7" s="7" t="s">
        <v>2275</v>
      </c>
      <c r="CZ7" s="7" t="s">
        <v>2275</v>
      </c>
      <c r="DA7" s="7" t="s">
        <v>2275</v>
      </c>
      <c r="DB7" s="7" t="s">
        <v>2275</v>
      </c>
      <c r="DC7" s="7" t="s">
        <v>2275</v>
      </c>
      <c r="DD7" s="7" t="s">
        <v>2275</v>
      </c>
      <c r="DE7" s="7" t="s">
        <v>2275</v>
      </c>
      <c r="DF7" s="7" t="s">
        <v>2275</v>
      </c>
      <c r="DG7" s="7" t="s">
        <v>2275</v>
      </c>
      <c r="DH7" s="7" t="s">
        <v>2275</v>
      </c>
      <c r="DI7" s="16" t="s">
        <v>2275</v>
      </c>
    </row>
    <row r="8" s="1" customFormat="1" ht="15.4" customHeight="1" spans="1:113">
      <c r="A8" s="6" t="s">
        <v>2659</v>
      </c>
      <c r="B8" s="7" t="s">
        <v>2660</v>
      </c>
      <c r="C8" s="7" t="s">
        <v>2661</v>
      </c>
      <c r="D8" s="7" t="s">
        <v>2662</v>
      </c>
      <c r="E8" s="7" t="s">
        <v>2663</v>
      </c>
      <c r="F8" s="7" t="s">
        <v>2664</v>
      </c>
      <c r="G8" s="7" t="s">
        <v>2665</v>
      </c>
      <c r="H8" s="7" t="s">
        <v>2666</v>
      </c>
      <c r="I8" s="7" t="s">
        <v>2667</v>
      </c>
      <c r="J8" s="7" t="s">
        <v>2668</v>
      </c>
      <c r="K8" s="7" t="s">
        <v>2669</v>
      </c>
      <c r="L8" s="7" t="s">
        <v>2670</v>
      </c>
      <c r="M8" s="7" t="s">
        <v>2671</v>
      </c>
      <c r="N8" s="7" t="s">
        <v>2672</v>
      </c>
      <c r="O8" s="7" t="s">
        <v>2673</v>
      </c>
      <c r="P8" s="7" t="s">
        <v>2674</v>
      </c>
      <c r="Q8" s="7" t="s">
        <v>2675</v>
      </c>
      <c r="R8" s="7" t="s">
        <v>2676</v>
      </c>
      <c r="S8" s="7" t="s">
        <v>2677</v>
      </c>
      <c r="T8" s="7" t="s">
        <v>2678</v>
      </c>
      <c r="U8" s="7" t="s">
        <v>2679</v>
      </c>
      <c r="V8" s="7" t="s">
        <v>2680</v>
      </c>
      <c r="W8" s="7" t="s">
        <v>2681</v>
      </c>
      <c r="X8" s="7" t="s">
        <v>2682</v>
      </c>
      <c r="Y8" s="7" t="s">
        <v>2683</v>
      </c>
      <c r="Z8" s="7" t="s">
        <v>2684</v>
      </c>
      <c r="AA8" s="7" t="s">
        <v>2685</v>
      </c>
      <c r="AB8" s="7" t="s">
        <v>2686</v>
      </c>
      <c r="AC8" s="7" t="s">
        <v>2687</v>
      </c>
      <c r="AD8" s="7" t="s">
        <v>2688</v>
      </c>
      <c r="AE8" s="7" t="s">
        <v>2689</v>
      </c>
      <c r="AF8" s="7" t="s">
        <v>2690</v>
      </c>
      <c r="AG8" s="7" t="s">
        <v>2691</v>
      </c>
      <c r="AH8" s="7" t="s">
        <v>2692</v>
      </c>
      <c r="AI8" s="7" t="s">
        <v>2693</v>
      </c>
      <c r="AJ8" s="7" t="s">
        <v>2694</v>
      </c>
      <c r="AK8" s="7" t="s">
        <v>2695</v>
      </c>
      <c r="AL8" s="7" t="s">
        <v>2696</v>
      </c>
      <c r="AM8" s="7" t="s">
        <v>2697</v>
      </c>
      <c r="AN8" s="7" t="s">
        <v>2698</v>
      </c>
      <c r="AO8" s="7" t="s">
        <v>2699</v>
      </c>
      <c r="AP8" s="7" t="s">
        <v>2700</v>
      </c>
      <c r="AQ8" s="7" t="s">
        <v>2701</v>
      </c>
      <c r="AR8" s="7" t="s">
        <v>2702</v>
      </c>
      <c r="AS8" s="7" t="s">
        <v>2703</v>
      </c>
      <c r="AT8" s="7" t="s">
        <v>2704</v>
      </c>
      <c r="AU8" s="7" t="s">
        <v>2705</v>
      </c>
      <c r="AV8" s="7" t="s">
        <v>2706</v>
      </c>
      <c r="AW8" s="7" t="s">
        <v>2707</v>
      </c>
      <c r="AX8" s="7" t="s">
        <v>2708</v>
      </c>
      <c r="AY8" s="7" t="s">
        <v>2709</v>
      </c>
      <c r="AZ8" s="7" t="s">
        <v>2710</v>
      </c>
      <c r="BA8" s="7" t="s">
        <v>2711</v>
      </c>
      <c r="BB8" s="7" t="s">
        <v>2712</v>
      </c>
      <c r="BC8" s="7" t="s">
        <v>2713</v>
      </c>
      <c r="BD8" s="7" t="s">
        <v>2714</v>
      </c>
      <c r="BE8" s="7" t="s">
        <v>2715</v>
      </c>
      <c r="BF8" s="7" t="s">
        <v>2716</v>
      </c>
      <c r="BG8" s="7" t="s">
        <v>2717</v>
      </c>
      <c r="BH8" s="7" t="s">
        <v>2718</v>
      </c>
      <c r="BI8" s="7" t="s">
        <v>2719</v>
      </c>
      <c r="BJ8" s="7" t="s">
        <v>2720</v>
      </c>
      <c r="BK8" s="7" t="s">
        <v>2721</v>
      </c>
      <c r="BL8" s="7" t="s">
        <v>2722</v>
      </c>
      <c r="BM8" s="7" t="s">
        <v>2723</v>
      </c>
      <c r="BN8" s="7" t="s">
        <v>2724</v>
      </c>
      <c r="BO8" s="7" t="s">
        <v>2725</v>
      </c>
      <c r="BP8" s="7" t="s">
        <v>2726</v>
      </c>
      <c r="BQ8" s="7" t="s">
        <v>2727</v>
      </c>
      <c r="BR8" s="7" t="s">
        <v>2728</v>
      </c>
      <c r="BS8" s="7" t="s">
        <v>2729</v>
      </c>
      <c r="BT8" s="7" t="s">
        <v>2730</v>
      </c>
      <c r="BU8" s="7" t="s">
        <v>2731</v>
      </c>
      <c r="BV8" s="7" t="s">
        <v>2732</v>
      </c>
      <c r="BW8" s="7" t="s">
        <v>2733</v>
      </c>
      <c r="BX8" s="7" t="s">
        <v>2734</v>
      </c>
      <c r="BY8" s="7" t="s">
        <v>2735</v>
      </c>
      <c r="BZ8" s="7" t="s">
        <v>2736</v>
      </c>
      <c r="CA8" s="7" t="s">
        <v>2737</v>
      </c>
      <c r="CB8" s="7" t="s">
        <v>2738</v>
      </c>
      <c r="CC8" s="7" t="s">
        <v>2739</v>
      </c>
      <c r="CD8" s="7" t="s">
        <v>2740</v>
      </c>
      <c r="CE8" s="7" t="s">
        <v>2741</v>
      </c>
      <c r="CF8" s="7" t="s">
        <v>2742</v>
      </c>
      <c r="CG8" s="7" t="s">
        <v>2743</v>
      </c>
      <c r="CH8" s="7" t="s">
        <v>2744</v>
      </c>
      <c r="CI8" s="7" t="s">
        <v>2745</v>
      </c>
      <c r="CJ8" s="7" t="s">
        <v>2746</v>
      </c>
      <c r="CK8" s="7" t="s">
        <v>2747</v>
      </c>
      <c r="CL8" s="7" t="s">
        <v>2748</v>
      </c>
      <c r="CM8" s="7" t="s">
        <v>2749</v>
      </c>
      <c r="CN8" s="7" t="s">
        <v>2750</v>
      </c>
      <c r="CO8" s="7" t="s">
        <v>2751</v>
      </c>
      <c r="CP8" s="7" t="s">
        <v>2752</v>
      </c>
      <c r="CQ8" s="7" t="s">
        <v>2753</v>
      </c>
      <c r="CR8" s="7" t="s">
        <v>2754</v>
      </c>
      <c r="CS8" s="7" t="s">
        <v>2755</v>
      </c>
      <c r="CT8" s="7" t="s">
        <v>2756</v>
      </c>
      <c r="CU8" s="7" t="s">
        <v>2757</v>
      </c>
      <c r="CV8" s="7" t="s">
        <v>2758</v>
      </c>
      <c r="CW8" s="7" t="s">
        <v>2759</v>
      </c>
      <c r="CX8" s="7" t="s">
        <v>2760</v>
      </c>
      <c r="CY8" s="7" t="s">
        <v>2761</v>
      </c>
      <c r="CZ8" s="7" t="s">
        <v>2762</v>
      </c>
      <c r="DA8" s="7" t="s">
        <v>2763</v>
      </c>
      <c r="DB8" s="7" t="s">
        <v>2764</v>
      </c>
      <c r="DC8" s="7" t="s">
        <v>2765</v>
      </c>
      <c r="DD8" s="7" t="s">
        <v>2766</v>
      </c>
      <c r="DE8" s="7" t="s">
        <v>2767</v>
      </c>
      <c r="DF8" s="7" t="s">
        <v>2768</v>
      </c>
      <c r="DG8" s="7" t="s">
        <v>2769</v>
      </c>
      <c r="DH8" s="7" t="s">
        <v>2770</v>
      </c>
      <c r="DI8" s="16" t="s">
        <v>2771</v>
      </c>
    </row>
    <row r="9" s="1" customFormat="1" ht="15.4" customHeight="1" spans="1:113">
      <c r="A9" s="6"/>
      <c r="B9" s="7" t="s">
        <v>2275</v>
      </c>
      <c r="C9" s="7" t="s">
        <v>2275</v>
      </c>
      <c r="D9" s="7" t="s">
        <v>1835</v>
      </c>
      <c r="E9" s="8">
        <v>2804637121.62</v>
      </c>
      <c r="F9" s="8">
        <v>1594737398.57</v>
      </c>
      <c r="G9" s="8">
        <v>742709536.33</v>
      </c>
      <c r="H9" s="8">
        <v>256278351.16</v>
      </c>
      <c r="I9" s="8">
        <v>38982724.52</v>
      </c>
      <c r="J9" s="8">
        <v>2025646.45</v>
      </c>
      <c r="K9" s="8">
        <v>136365461.88</v>
      </c>
      <c r="L9" s="8">
        <v>181308765.7</v>
      </c>
      <c r="M9" s="8">
        <v>41997746.51</v>
      </c>
      <c r="N9" s="8">
        <v>64088431.16</v>
      </c>
      <c r="O9" s="8">
        <v>507140.9</v>
      </c>
      <c r="P9" s="8">
        <v>14861841.96</v>
      </c>
      <c r="Q9" s="8">
        <v>85083896.46</v>
      </c>
      <c r="R9" s="8">
        <v>184159.1</v>
      </c>
      <c r="S9" s="8">
        <v>30343696.44</v>
      </c>
      <c r="T9" s="8">
        <v>801340665.82</v>
      </c>
      <c r="U9" s="8">
        <v>276651438.88</v>
      </c>
      <c r="V9" s="8">
        <v>43507954.65</v>
      </c>
      <c r="W9" s="8">
        <v>7359200.31</v>
      </c>
      <c r="X9" s="8">
        <v>334746.59</v>
      </c>
      <c r="Y9" s="8">
        <v>5415123</v>
      </c>
      <c r="Z9" s="8">
        <v>24165437.31</v>
      </c>
      <c r="AA9" s="8">
        <v>4450135.48</v>
      </c>
      <c r="AB9" s="8">
        <v>576464.47</v>
      </c>
      <c r="AC9" s="8">
        <v>13080186.13</v>
      </c>
      <c r="AD9" s="8">
        <v>33240917.14</v>
      </c>
      <c r="AE9" s="8">
        <v>0</v>
      </c>
      <c r="AF9" s="8">
        <v>95780709.17</v>
      </c>
      <c r="AG9" s="8">
        <v>12697329.6</v>
      </c>
      <c r="AH9" s="8">
        <v>14946142.13</v>
      </c>
      <c r="AI9" s="8">
        <v>17457238.16</v>
      </c>
      <c r="AJ9" s="8">
        <v>18094288.75</v>
      </c>
      <c r="AK9" s="8">
        <v>22153320.36</v>
      </c>
      <c r="AL9" s="8">
        <v>750000</v>
      </c>
      <c r="AM9" s="8">
        <v>0</v>
      </c>
      <c r="AN9" s="8">
        <v>54787396.79</v>
      </c>
      <c r="AO9" s="8">
        <v>53776575.17</v>
      </c>
      <c r="AP9" s="8">
        <v>8619912.76</v>
      </c>
      <c r="AQ9" s="8">
        <v>14559398.07</v>
      </c>
      <c r="AR9" s="8">
        <v>12626892.42</v>
      </c>
      <c r="AS9" s="8">
        <v>18137414.67</v>
      </c>
      <c r="AT9" s="8">
        <v>17663.15</v>
      </c>
      <c r="AU9" s="8">
        <v>48154780.66</v>
      </c>
      <c r="AV9" s="8">
        <v>248043812.68</v>
      </c>
      <c r="AW9" s="8">
        <v>6958301.9</v>
      </c>
      <c r="AX9" s="8">
        <v>41804558.69</v>
      </c>
      <c r="AY9" s="8">
        <v>4250000</v>
      </c>
      <c r="AZ9" s="8">
        <v>25396496.2</v>
      </c>
      <c r="BA9" s="8">
        <v>90605865.72</v>
      </c>
      <c r="BB9" s="8">
        <v>2552575</v>
      </c>
      <c r="BC9" s="8">
        <v>3903364.85</v>
      </c>
      <c r="BD9" s="8">
        <v>48961019</v>
      </c>
      <c r="BE9" s="8">
        <v>1456632</v>
      </c>
      <c r="BF9" s="8">
        <v>12810400</v>
      </c>
      <c r="BG9" s="8">
        <v>70000</v>
      </c>
      <c r="BH9" s="8">
        <v>9274599.32</v>
      </c>
      <c r="BI9" s="8">
        <v>28848878.7</v>
      </c>
      <c r="BJ9" s="8">
        <v>28848878.7</v>
      </c>
      <c r="BK9" s="8">
        <v>0</v>
      </c>
      <c r="BL9" s="8">
        <v>0</v>
      </c>
      <c r="BM9" s="8">
        <v>0</v>
      </c>
      <c r="BN9" s="13" t="s">
        <v>2772</v>
      </c>
      <c r="BO9" s="13" t="s">
        <v>2772</v>
      </c>
      <c r="BP9" s="13" t="s">
        <v>2772</v>
      </c>
      <c r="BQ9" s="13" t="s">
        <v>2772</v>
      </c>
      <c r="BR9" s="13" t="s">
        <v>2772</v>
      </c>
      <c r="BS9" s="13" t="s">
        <v>2772</v>
      </c>
      <c r="BT9" s="13" t="s">
        <v>2772</v>
      </c>
      <c r="BU9" s="13" t="s">
        <v>2772</v>
      </c>
      <c r="BV9" s="13" t="s">
        <v>2772</v>
      </c>
      <c r="BW9" s="13" t="s">
        <v>2772</v>
      </c>
      <c r="BX9" s="13" t="s">
        <v>2772</v>
      </c>
      <c r="BY9" s="13" t="s">
        <v>2772</v>
      </c>
      <c r="BZ9" s="13" t="s">
        <v>2772</v>
      </c>
      <c r="CA9" s="8">
        <v>23166074.15</v>
      </c>
      <c r="CB9" s="8">
        <v>0</v>
      </c>
      <c r="CC9" s="8">
        <v>13195543.47</v>
      </c>
      <c r="CD9" s="8">
        <v>2781192.56</v>
      </c>
      <c r="CE9" s="8">
        <v>0</v>
      </c>
      <c r="CF9" s="8">
        <v>0</v>
      </c>
      <c r="CG9" s="8">
        <v>3184845</v>
      </c>
      <c r="CH9" s="8">
        <v>0</v>
      </c>
      <c r="CI9" s="8">
        <v>0</v>
      </c>
      <c r="CJ9" s="8">
        <v>0</v>
      </c>
      <c r="CK9" s="8">
        <v>0</v>
      </c>
      <c r="CL9" s="8">
        <v>0</v>
      </c>
      <c r="CM9" s="8">
        <v>1565300</v>
      </c>
      <c r="CN9" s="8">
        <v>805775.12</v>
      </c>
      <c r="CO9" s="8">
        <v>0</v>
      </c>
      <c r="CP9" s="8">
        <v>1557090</v>
      </c>
      <c r="CQ9" s="8">
        <v>76328</v>
      </c>
      <c r="CR9" s="13" t="s">
        <v>2772</v>
      </c>
      <c r="CS9" s="13" t="s">
        <v>2772</v>
      </c>
      <c r="CT9" s="13" t="s">
        <v>2772</v>
      </c>
      <c r="CU9" s="8">
        <v>108500291.7</v>
      </c>
      <c r="CV9" s="8">
        <v>0</v>
      </c>
      <c r="CW9" s="8">
        <v>0</v>
      </c>
      <c r="CX9" s="8">
        <v>96482881.67</v>
      </c>
      <c r="CY9" s="8">
        <v>10775159</v>
      </c>
      <c r="CZ9" s="8">
        <v>1242251.03</v>
      </c>
      <c r="DA9" s="13" t="s">
        <v>2772</v>
      </c>
      <c r="DB9" s="13" t="s">
        <v>2772</v>
      </c>
      <c r="DC9" s="13" t="s">
        <v>2772</v>
      </c>
      <c r="DD9" s="13" t="s">
        <v>2772</v>
      </c>
      <c r="DE9" s="8">
        <v>0</v>
      </c>
      <c r="DF9" s="8">
        <v>0</v>
      </c>
      <c r="DG9" s="8">
        <v>0</v>
      </c>
      <c r="DH9" s="8">
        <v>0</v>
      </c>
      <c r="DI9" s="17">
        <v>0</v>
      </c>
    </row>
    <row r="10" s="1" customFormat="1" ht="15.4" customHeight="1" spans="1:113">
      <c r="A10" s="9" t="s">
        <v>2773</v>
      </c>
      <c r="B10" s="10"/>
      <c r="C10" s="10" t="s">
        <v>2275</v>
      </c>
      <c r="D10" s="10" t="s">
        <v>661</v>
      </c>
      <c r="E10" s="8">
        <v>637099128.33</v>
      </c>
      <c r="F10" s="8">
        <v>290161901.85</v>
      </c>
      <c r="G10" s="8">
        <v>145557236.76</v>
      </c>
      <c r="H10" s="8">
        <v>52331189.35</v>
      </c>
      <c r="I10" s="8">
        <v>19503889.66</v>
      </c>
      <c r="J10" s="8">
        <v>1545282.65</v>
      </c>
      <c r="K10" s="8">
        <v>7290203.24</v>
      </c>
      <c r="L10" s="8">
        <v>24900094.13</v>
      </c>
      <c r="M10" s="8">
        <v>5190680.68</v>
      </c>
      <c r="N10" s="8">
        <v>11295115.1</v>
      </c>
      <c r="O10" s="8">
        <v>0</v>
      </c>
      <c r="P10" s="8">
        <v>1166101.88</v>
      </c>
      <c r="Q10" s="8">
        <v>15167908.28</v>
      </c>
      <c r="R10" s="8">
        <v>0</v>
      </c>
      <c r="S10" s="8">
        <v>6214200.12</v>
      </c>
      <c r="T10" s="8">
        <v>269570840.19</v>
      </c>
      <c r="U10" s="8">
        <v>58370745.17</v>
      </c>
      <c r="V10" s="8">
        <v>23267531.19</v>
      </c>
      <c r="W10" s="8">
        <v>1082400</v>
      </c>
      <c r="X10" s="8">
        <v>25108.59</v>
      </c>
      <c r="Y10" s="8">
        <v>2522715.7</v>
      </c>
      <c r="Z10" s="8">
        <v>7341714.67</v>
      </c>
      <c r="AA10" s="8">
        <v>2715577.86</v>
      </c>
      <c r="AB10" s="8">
        <v>106677</v>
      </c>
      <c r="AC10" s="8">
        <v>3752948.71</v>
      </c>
      <c r="AD10" s="8">
        <v>15460616.07</v>
      </c>
      <c r="AE10" s="8">
        <v>0</v>
      </c>
      <c r="AF10" s="8">
        <v>35477496.07</v>
      </c>
      <c r="AG10" s="8">
        <v>4515436</v>
      </c>
      <c r="AH10" s="8">
        <v>11226089.34</v>
      </c>
      <c r="AI10" s="8">
        <v>6089958.07</v>
      </c>
      <c r="AJ10" s="8">
        <v>11273866.78</v>
      </c>
      <c r="AK10" s="8">
        <v>2279602</v>
      </c>
      <c r="AL10" s="8">
        <v>0</v>
      </c>
      <c r="AM10" s="8">
        <v>0</v>
      </c>
      <c r="AN10" s="8">
        <v>26767561.67</v>
      </c>
      <c r="AO10" s="8">
        <v>7363942.16</v>
      </c>
      <c r="AP10" s="8">
        <v>2526856.7</v>
      </c>
      <c r="AQ10" s="8">
        <v>4247275.92</v>
      </c>
      <c r="AR10" s="8">
        <v>5159531.41</v>
      </c>
      <c r="AS10" s="8">
        <v>6581980.38</v>
      </c>
      <c r="AT10" s="8">
        <v>1701.59</v>
      </c>
      <c r="AU10" s="8">
        <v>31413507.14</v>
      </c>
      <c r="AV10" s="8">
        <v>37327730.66</v>
      </c>
      <c r="AW10" s="8">
        <v>1791656.9</v>
      </c>
      <c r="AX10" s="8">
        <v>159710.16</v>
      </c>
      <c r="AY10" s="8">
        <v>0</v>
      </c>
      <c r="AZ10" s="8">
        <v>6563484.8</v>
      </c>
      <c r="BA10" s="8">
        <v>14387600</v>
      </c>
      <c r="BB10" s="8">
        <v>572000</v>
      </c>
      <c r="BC10" s="8">
        <v>141834.8</v>
      </c>
      <c r="BD10" s="8">
        <v>0</v>
      </c>
      <c r="BE10" s="8">
        <v>667100</v>
      </c>
      <c r="BF10" s="8">
        <v>8380400</v>
      </c>
      <c r="BG10" s="8">
        <v>70000</v>
      </c>
      <c r="BH10" s="8">
        <v>4593944</v>
      </c>
      <c r="BI10" s="8">
        <v>28760372.7</v>
      </c>
      <c r="BJ10" s="8">
        <v>28760372.7</v>
      </c>
      <c r="BK10" s="8">
        <v>0</v>
      </c>
      <c r="BL10" s="8">
        <v>0</v>
      </c>
      <c r="BM10" s="8">
        <v>0</v>
      </c>
      <c r="BN10" s="13" t="s">
        <v>2772</v>
      </c>
      <c r="BO10" s="13" t="s">
        <v>2772</v>
      </c>
      <c r="BP10" s="13" t="s">
        <v>2772</v>
      </c>
      <c r="BQ10" s="13" t="s">
        <v>2772</v>
      </c>
      <c r="BR10" s="13" t="s">
        <v>2772</v>
      </c>
      <c r="BS10" s="13" t="s">
        <v>2772</v>
      </c>
      <c r="BT10" s="13" t="s">
        <v>2772</v>
      </c>
      <c r="BU10" s="13" t="s">
        <v>2772</v>
      </c>
      <c r="BV10" s="13" t="s">
        <v>2772</v>
      </c>
      <c r="BW10" s="13" t="s">
        <v>2772</v>
      </c>
      <c r="BX10" s="13" t="s">
        <v>2772</v>
      </c>
      <c r="BY10" s="13" t="s">
        <v>2772</v>
      </c>
      <c r="BZ10" s="13" t="s">
        <v>2772</v>
      </c>
      <c r="CA10" s="8">
        <v>11128282.93</v>
      </c>
      <c r="CB10" s="8">
        <v>0</v>
      </c>
      <c r="CC10" s="8">
        <v>5289326.81</v>
      </c>
      <c r="CD10" s="8">
        <v>153046</v>
      </c>
      <c r="CE10" s="8">
        <v>0</v>
      </c>
      <c r="CF10" s="8">
        <v>0</v>
      </c>
      <c r="CG10" s="8">
        <v>2434845</v>
      </c>
      <c r="CH10" s="8">
        <v>0</v>
      </c>
      <c r="CI10" s="8">
        <v>0</v>
      </c>
      <c r="CJ10" s="8">
        <v>0</v>
      </c>
      <c r="CK10" s="8">
        <v>0</v>
      </c>
      <c r="CL10" s="8">
        <v>0</v>
      </c>
      <c r="CM10" s="8">
        <v>927700</v>
      </c>
      <c r="CN10" s="8">
        <v>805775.12</v>
      </c>
      <c r="CO10" s="8">
        <v>0</v>
      </c>
      <c r="CP10" s="8">
        <v>1517590</v>
      </c>
      <c r="CQ10" s="8">
        <v>0</v>
      </c>
      <c r="CR10" s="13" t="s">
        <v>2772</v>
      </c>
      <c r="CS10" s="13" t="s">
        <v>2772</v>
      </c>
      <c r="CT10" s="13" t="s">
        <v>2772</v>
      </c>
      <c r="CU10" s="8">
        <v>150000</v>
      </c>
      <c r="CV10" s="8">
        <v>0</v>
      </c>
      <c r="CW10" s="8">
        <v>0</v>
      </c>
      <c r="CX10" s="8">
        <v>150000</v>
      </c>
      <c r="CY10" s="8">
        <v>0</v>
      </c>
      <c r="CZ10" s="8">
        <v>0</v>
      </c>
      <c r="DA10" s="13" t="s">
        <v>2772</v>
      </c>
      <c r="DB10" s="13" t="s">
        <v>2772</v>
      </c>
      <c r="DC10" s="13" t="s">
        <v>2772</v>
      </c>
      <c r="DD10" s="13" t="s">
        <v>2772</v>
      </c>
      <c r="DE10" s="8">
        <v>0</v>
      </c>
      <c r="DF10" s="8">
        <v>0</v>
      </c>
      <c r="DG10" s="8">
        <v>0</v>
      </c>
      <c r="DH10" s="8">
        <v>0</v>
      </c>
      <c r="DI10" s="17">
        <v>0</v>
      </c>
    </row>
    <row r="11" s="1" customFormat="1" ht="15.4" customHeight="1" spans="1:113">
      <c r="A11" s="9" t="s">
        <v>2774</v>
      </c>
      <c r="B11" s="10"/>
      <c r="C11" s="10" t="s">
        <v>2275</v>
      </c>
      <c r="D11" s="10" t="s">
        <v>2775</v>
      </c>
      <c r="E11" s="8">
        <v>12071251.82</v>
      </c>
      <c r="F11" s="8">
        <v>4483268.44</v>
      </c>
      <c r="G11" s="8">
        <v>2115564</v>
      </c>
      <c r="H11" s="8">
        <v>1020330</v>
      </c>
      <c r="I11" s="8">
        <v>484767</v>
      </c>
      <c r="J11" s="8">
        <v>0</v>
      </c>
      <c r="K11" s="8">
        <v>0</v>
      </c>
      <c r="L11" s="8">
        <v>385144.32</v>
      </c>
      <c r="M11" s="8">
        <v>0</v>
      </c>
      <c r="N11" s="8">
        <v>217737.3</v>
      </c>
      <c r="O11" s="8">
        <v>0</v>
      </c>
      <c r="P11" s="8">
        <v>13510.12</v>
      </c>
      <c r="Q11" s="8">
        <v>246215.7</v>
      </c>
      <c r="R11" s="8">
        <v>0</v>
      </c>
      <c r="S11" s="8">
        <v>0</v>
      </c>
      <c r="T11" s="8">
        <v>4399257.38</v>
      </c>
      <c r="U11" s="8">
        <v>479675.5</v>
      </c>
      <c r="V11" s="8">
        <v>92430</v>
      </c>
      <c r="W11" s="8">
        <v>500</v>
      </c>
      <c r="X11" s="8">
        <v>0</v>
      </c>
      <c r="Y11" s="8">
        <v>4672.79</v>
      </c>
      <c r="Z11" s="8">
        <v>61116.92</v>
      </c>
      <c r="AA11" s="8">
        <v>16500</v>
      </c>
      <c r="AB11" s="8">
        <v>0</v>
      </c>
      <c r="AC11" s="8">
        <v>101166</v>
      </c>
      <c r="AD11" s="8">
        <v>235934</v>
      </c>
      <c r="AE11" s="8">
        <v>0</v>
      </c>
      <c r="AF11" s="8">
        <v>118491</v>
      </c>
      <c r="AG11" s="8">
        <v>32700</v>
      </c>
      <c r="AH11" s="8">
        <v>1265468</v>
      </c>
      <c r="AI11" s="8">
        <v>294831</v>
      </c>
      <c r="AJ11" s="8">
        <v>299995</v>
      </c>
      <c r="AK11" s="8">
        <v>0</v>
      </c>
      <c r="AL11" s="8">
        <v>0</v>
      </c>
      <c r="AM11" s="8">
        <v>0</v>
      </c>
      <c r="AN11" s="8">
        <v>323655.17</v>
      </c>
      <c r="AO11" s="8">
        <v>0</v>
      </c>
      <c r="AP11" s="8">
        <v>43448</v>
      </c>
      <c r="AQ11" s="8">
        <v>52889</v>
      </c>
      <c r="AR11" s="8">
        <v>310043</v>
      </c>
      <c r="AS11" s="8">
        <v>216855</v>
      </c>
      <c r="AT11" s="8">
        <v>0</v>
      </c>
      <c r="AU11" s="8">
        <v>448887</v>
      </c>
      <c r="AV11" s="8">
        <v>712062</v>
      </c>
      <c r="AW11" s="8">
        <v>0</v>
      </c>
      <c r="AX11" s="8">
        <v>0</v>
      </c>
      <c r="AY11" s="8">
        <v>0</v>
      </c>
      <c r="AZ11" s="8">
        <v>0</v>
      </c>
      <c r="BA11" s="8">
        <v>712062</v>
      </c>
      <c r="BB11" s="8">
        <v>0</v>
      </c>
      <c r="BC11" s="8">
        <v>0</v>
      </c>
      <c r="BD11" s="8">
        <v>0</v>
      </c>
      <c r="BE11" s="8">
        <v>0</v>
      </c>
      <c r="BF11" s="8">
        <v>0</v>
      </c>
      <c r="BG11" s="8">
        <v>0</v>
      </c>
      <c r="BH11" s="8">
        <v>0</v>
      </c>
      <c r="BI11" s="8">
        <v>0</v>
      </c>
      <c r="BJ11" s="8">
        <v>0</v>
      </c>
      <c r="BK11" s="8">
        <v>0</v>
      </c>
      <c r="BL11" s="8">
        <v>0</v>
      </c>
      <c r="BM11" s="8">
        <v>0</v>
      </c>
      <c r="BN11" s="13" t="s">
        <v>2772</v>
      </c>
      <c r="BO11" s="13" t="s">
        <v>2772</v>
      </c>
      <c r="BP11" s="13" t="s">
        <v>2772</v>
      </c>
      <c r="BQ11" s="13" t="s">
        <v>2772</v>
      </c>
      <c r="BR11" s="13" t="s">
        <v>2772</v>
      </c>
      <c r="BS11" s="13" t="s">
        <v>2772</v>
      </c>
      <c r="BT11" s="13" t="s">
        <v>2772</v>
      </c>
      <c r="BU11" s="13" t="s">
        <v>2772</v>
      </c>
      <c r="BV11" s="13" t="s">
        <v>2772</v>
      </c>
      <c r="BW11" s="13" t="s">
        <v>2772</v>
      </c>
      <c r="BX11" s="13" t="s">
        <v>2772</v>
      </c>
      <c r="BY11" s="13" t="s">
        <v>2772</v>
      </c>
      <c r="BZ11" s="13" t="s">
        <v>2772</v>
      </c>
      <c r="CA11" s="8">
        <v>2476664</v>
      </c>
      <c r="CB11" s="8">
        <v>0</v>
      </c>
      <c r="CC11" s="8">
        <v>41819</v>
      </c>
      <c r="CD11" s="8">
        <v>0</v>
      </c>
      <c r="CE11" s="8">
        <v>0</v>
      </c>
      <c r="CF11" s="8">
        <v>0</v>
      </c>
      <c r="CG11" s="8">
        <v>2434845</v>
      </c>
      <c r="CH11" s="8">
        <v>0</v>
      </c>
      <c r="CI11" s="8">
        <v>0</v>
      </c>
      <c r="CJ11" s="8">
        <v>0</v>
      </c>
      <c r="CK11" s="8">
        <v>0</v>
      </c>
      <c r="CL11" s="8">
        <v>0</v>
      </c>
      <c r="CM11" s="8">
        <v>0</v>
      </c>
      <c r="CN11" s="8">
        <v>0</v>
      </c>
      <c r="CO11" s="8">
        <v>0</v>
      </c>
      <c r="CP11" s="8">
        <v>0</v>
      </c>
      <c r="CQ11" s="8">
        <v>0</v>
      </c>
      <c r="CR11" s="13" t="s">
        <v>2772</v>
      </c>
      <c r="CS11" s="13" t="s">
        <v>2772</v>
      </c>
      <c r="CT11" s="13" t="s">
        <v>2772</v>
      </c>
      <c r="CU11" s="8">
        <v>0</v>
      </c>
      <c r="CV11" s="8">
        <v>0</v>
      </c>
      <c r="CW11" s="8">
        <v>0</v>
      </c>
      <c r="CX11" s="8">
        <v>0</v>
      </c>
      <c r="CY11" s="8">
        <v>0</v>
      </c>
      <c r="CZ11" s="8">
        <v>0</v>
      </c>
      <c r="DA11" s="13" t="s">
        <v>2772</v>
      </c>
      <c r="DB11" s="13" t="s">
        <v>2772</v>
      </c>
      <c r="DC11" s="13" t="s">
        <v>2772</v>
      </c>
      <c r="DD11" s="13" t="s">
        <v>2772</v>
      </c>
      <c r="DE11" s="8">
        <v>0</v>
      </c>
      <c r="DF11" s="8">
        <v>0</v>
      </c>
      <c r="DG11" s="8">
        <v>0</v>
      </c>
      <c r="DH11" s="8">
        <v>0</v>
      </c>
      <c r="DI11" s="17">
        <v>0</v>
      </c>
    </row>
    <row r="12" s="1" customFormat="1" ht="15.4" customHeight="1" spans="1:113">
      <c r="A12" s="9" t="s">
        <v>2776</v>
      </c>
      <c r="B12" s="10"/>
      <c r="C12" s="10" t="s">
        <v>2275</v>
      </c>
      <c r="D12" s="10" t="s">
        <v>2777</v>
      </c>
      <c r="E12" s="8">
        <v>11591251.82</v>
      </c>
      <c r="F12" s="8">
        <v>4483268.44</v>
      </c>
      <c r="G12" s="8">
        <v>2115564</v>
      </c>
      <c r="H12" s="8">
        <v>1020330</v>
      </c>
      <c r="I12" s="8">
        <v>484767</v>
      </c>
      <c r="J12" s="8">
        <v>0</v>
      </c>
      <c r="K12" s="8">
        <v>0</v>
      </c>
      <c r="L12" s="8">
        <v>385144.32</v>
      </c>
      <c r="M12" s="8">
        <v>0</v>
      </c>
      <c r="N12" s="8">
        <v>217737.3</v>
      </c>
      <c r="O12" s="8">
        <v>0</v>
      </c>
      <c r="P12" s="8">
        <v>13510.12</v>
      </c>
      <c r="Q12" s="8">
        <v>246215.7</v>
      </c>
      <c r="R12" s="8">
        <v>0</v>
      </c>
      <c r="S12" s="8">
        <v>0</v>
      </c>
      <c r="T12" s="8">
        <v>3919257.38</v>
      </c>
      <c r="U12" s="8">
        <v>129675.5</v>
      </c>
      <c r="V12" s="8">
        <v>72430</v>
      </c>
      <c r="W12" s="8">
        <v>500</v>
      </c>
      <c r="X12" s="8">
        <v>0</v>
      </c>
      <c r="Y12" s="8">
        <v>4672.79</v>
      </c>
      <c r="Z12" s="8">
        <v>61116.92</v>
      </c>
      <c r="AA12" s="8">
        <v>16500</v>
      </c>
      <c r="AB12" s="8">
        <v>0</v>
      </c>
      <c r="AC12" s="8">
        <v>101166</v>
      </c>
      <c r="AD12" s="8">
        <v>235934</v>
      </c>
      <c r="AE12" s="8">
        <v>0</v>
      </c>
      <c r="AF12" s="8">
        <v>118491</v>
      </c>
      <c r="AG12" s="8">
        <v>32700</v>
      </c>
      <c r="AH12" s="8">
        <v>1185468</v>
      </c>
      <c r="AI12" s="8">
        <v>294831</v>
      </c>
      <c r="AJ12" s="8">
        <v>299995</v>
      </c>
      <c r="AK12" s="8">
        <v>0</v>
      </c>
      <c r="AL12" s="8">
        <v>0</v>
      </c>
      <c r="AM12" s="8">
        <v>0</v>
      </c>
      <c r="AN12" s="8">
        <v>323655.17</v>
      </c>
      <c r="AO12" s="8">
        <v>0</v>
      </c>
      <c r="AP12" s="8">
        <v>43448</v>
      </c>
      <c r="AQ12" s="8">
        <v>52889</v>
      </c>
      <c r="AR12" s="8">
        <v>310043</v>
      </c>
      <c r="AS12" s="8">
        <v>216855</v>
      </c>
      <c r="AT12" s="8">
        <v>0</v>
      </c>
      <c r="AU12" s="8">
        <v>418887</v>
      </c>
      <c r="AV12" s="8">
        <v>712062</v>
      </c>
      <c r="AW12" s="8">
        <v>0</v>
      </c>
      <c r="AX12" s="8">
        <v>0</v>
      </c>
      <c r="AY12" s="8">
        <v>0</v>
      </c>
      <c r="AZ12" s="8">
        <v>0</v>
      </c>
      <c r="BA12" s="8">
        <v>712062</v>
      </c>
      <c r="BB12" s="8">
        <v>0</v>
      </c>
      <c r="BC12" s="8">
        <v>0</v>
      </c>
      <c r="BD12" s="8">
        <v>0</v>
      </c>
      <c r="BE12" s="8">
        <v>0</v>
      </c>
      <c r="BF12" s="8">
        <v>0</v>
      </c>
      <c r="BG12" s="8">
        <v>0</v>
      </c>
      <c r="BH12" s="8">
        <v>0</v>
      </c>
      <c r="BI12" s="8">
        <v>0</v>
      </c>
      <c r="BJ12" s="8">
        <v>0</v>
      </c>
      <c r="BK12" s="8">
        <v>0</v>
      </c>
      <c r="BL12" s="8">
        <v>0</v>
      </c>
      <c r="BM12" s="8">
        <v>0</v>
      </c>
      <c r="BN12" s="13" t="s">
        <v>2772</v>
      </c>
      <c r="BO12" s="13" t="s">
        <v>2772</v>
      </c>
      <c r="BP12" s="13" t="s">
        <v>2772</v>
      </c>
      <c r="BQ12" s="13" t="s">
        <v>2772</v>
      </c>
      <c r="BR12" s="13" t="s">
        <v>2772</v>
      </c>
      <c r="BS12" s="13" t="s">
        <v>2772</v>
      </c>
      <c r="BT12" s="13" t="s">
        <v>2772</v>
      </c>
      <c r="BU12" s="13" t="s">
        <v>2772</v>
      </c>
      <c r="BV12" s="13" t="s">
        <v>2772</v>
      </c>
      <c r="BW12" s="13" t="s">
        <v>2772</v>
      </c>
      <c r="BX12" s="13" t="s">
        <v>2772</v>
      </c>
      <c r="BY12" s="13" t="s">
        <v>2772</v>
      </c>
      <c r="BZ12" s="13" t="s">
        <v>2772</v>
      </c>
      <c r="CA12" s="8">
        <v>2476664</v>
      </c>
      <c r="CB12" s="8">
        <v>0</v>
      </c>
      <c r="CC12" s="8">
        <v>41819</v>
      </c>
      <c r="CD12" s="8">
        <v>0</v>
      </c>
      <c r="CE12" s="8">
        <v>0</v>
      </c>
      <c r="CF12" s="8">
        <v>0</v>
      </c>
      <c r="CG12" s="8">
        <v>2434845</v>
      </c>
      <c r="CH12" s="8">
        <v>0</v>
      </c>
      <c r="CI12" s="8">
        <v>0</v>
      </c>
      <c r="CJ12" s="8">
        <v>0</v>
      </c>
      <c r="CK12" s="8">
        <v>0</v>
      </c>
      <c r="CL12" s="8">
        <v>0</v>
      </c>
      <c r="CM12" s="8">
        <v>0</v>
      </c>
      <c r="CN12" s="8">
        <v>0</v>
      </c>
      <c r="CO12" s="8">
        <v>0</v>
      </c>
      <c r="CP12" s="8">
        <v>0</v>
      </c>
      <c r="CQ12" s="8">
        <v>0</v>
      </c>
      <c r="CR12" s="13" t="s">
        <v>2772</v>
      </c>
      <c r="CS12" s="13" t="s">
        <v>2772</v>
      </c>
      <c r="CT12" s="13" t="s">
        <v>2772</v>
      </c>
      <c r="CU12" s="8">
        <v>0</v>
      </c>
      <c r="CV12" s="8">
        <v>0</v>
      </c>
      <c r="CW12" s="8">
        <v>0</v>
      </c>
      <c r="CX12" s="8">
        <v>0</v>
      </c>
      <c r="CY12" s="8">
        <v>0</v>
      </c>
      <c r="CZ12" s="8">
        <v>0</v>
      </c>
      <c r="DA12" s="13" t="s">
        <v>2772</v>
      </c>
      <c r="DB12" s="13" t="s">
        <v>2772</v>
      </c>
      <c r="DC12" s="13" t="s">
        <v>2772</v>
      </c>
      <c r="DD12" s="13" t="s">
        <v>2772</v>
      </c>
      <c r="DE12" s="8">
        <v>0</v>
      </c>
      <c r="DF12" s="8">
        <v>0</v>
      </c>
      <c r="DG12" s="8">
        <v>0</v>
      </c>
      <c r="DH12" s="8">
        <v>0</v>
      </c>
      <c r="DI12" s="17">
        <v>0</v>
      </c>
    </row>
    <row r="13" s="1" customFormat="1" ht="15.4" customHeight="1" spans="1:113">
      <c r="A13" s="9" t="s">
        <v>2778</v>
      </c>
      <c r="B13" s="10"/>
      <c r="C13" s="10" t="s">
        <v>2275</v>
      </c>
      <c r="D13" s="10" t="s">
        <v>2779</v>
      </c>
      <c r="E13" s="8">
        <v>330000</v>
      </c>
      <c r="F13" s="8">
        <v>0</v>
      </c>
      <c r="G13" s="8">
        <v>0</v>
      </c>
      <c r="H13" s="8">
        <v>0</v>
      </c>
      <c r="I13" s="8">
        <v>0</v>
      </c>
      <c r="J13" s="8">
        <v>0</v>
      </c>
      <c r="K13" s="8">
        <v>0</v>
      </c>
      <c r="L13" s="8">
        <v>0</v>
      </c>
      <c r="M13" s="8">
        <v>0</v>
      </c>
      <c r="N13" s="8">
        <v>0</v>
      </c>
      <c r="O13" s="8">
        <v>0</v>
      </c>
      <c r="P13" s="8">
        <v>0</v>
      </c>
      <c r="Q13" s="8">
        <v>0</v>
      </c>
      <c r="R13" s="8">
        <v>0</v>
      </c>
      <c r="S13" s="8">
        <v>0</v>
      </c>
      <c r="T13" s="8">
        <v>330000</v>
      </c>
      <c r="U13" s="8">
        <v>300000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30000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13" t="s">
        <v>2772</v>
      </c>
      <c r="BO13" s="13" t="s">
        <v>2772</v>
      </c>
      <c r="BP13" s="13" t="s">
        <v>2772</v>
      </c>
      <c r="BQ13" s="13" t="s">
        <v>2772</v>
      </c>
      <c r="BR13" s="13" t="s">
        <v>2772</v>
      </c>
      <c r="BS13" s="13" t="s">
        <v>2772</v>
      </c>
      <c r="BT13" s="13" t="s">
        <v>2772</v>
      </c>
      <c r="BU13" s="13" t="s">
        <v>2772</v>
      </c>
      <c r="BV13" s="13" t="s">
        <v>2772</v>
      </c>
      <c r="BW13" s="13" t="s">
        <v>2772</v>
      </c>
      <c r="BX13" s="13" t="s">
        <v>2772</v>
      </c>
      <c r="BY13" s="13" t="s">
        <v>2772</v>
      </c>
      <c r="BZ13" s="13" t="s">
        <v>2772</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13" t="s">
        <v>2772</v>
      </c>
      <c r="CS13" s="13" t="s">
        <v>2772</v>
      </c>
      <c r="CT13" s="13" t="s">
        <v>2772</v>
      </c>
      <c r="CU13" s="8">
        <v>0</v>
      </c>
      <c r="CV13" s="8">
        <v>0</v>
      </c>
      <c r="CW13" s="8">
        <v>0</v>
      </c>
      <c r="CX13" s="8">
        <v>0</v>
      </c>
      <c r="CY13" s="8">
        <v>0</v>
      </c>
      <c r="CZ13" s="8">
        <v>0</v>
      </c>
      <c r="DA13" s="13" t="s">
        <v>2772</v>
      </c>
      <c r="DB13" s="13" t="s">
        <v>2772</v>
      </c>
      <c r="DC13" s="13" t="s">
        <v>2772</v>
      </c>
      <c r="DD13" s="13" t="s">
        <v>2772</v>
      </c>
      <c r="DE13" s="8">
        <v>0</v>
      </c>
      <c r="DF13" s="8">
        <v>0</v>
      </c>
      <c r="DG13" s="8">
        <v>0</v>
      </c>
      <c r="DH13" s="8">
        <v>0</v>
      </c>
      <c r="DI13" s="17">
        <v>0</v>
      </c>
    </row>
    <row r="14" s="1" customFormat="1" ht="15.4" customHeight="1" spans="1:113">
      <c r="A14" s="9" t="s">
        <v>2780</v>
      </c>
      <c r="B14" s="10"/>
      <c r="C14" s="10" t="s">
        <v>2275</v>
      </c>
      <c r="D14" s="10" t="s">
        <v>2781</v>
      </c>
      <c r="E14" s="8">
        <v>150000</v>
      </c>
      <c r="F14" s="8">
        <v>0</v>
      </c>
      <c r="G14" s="8">
        <v>0</v>
      </c>
      <c r="H14" s="8">
        <v>0</v>
      </c>
      <c r="I14" s="8">
        <v>0</v>
      </c>
      <c r="J14" s="8">
        <v>0</v>
      </c>
      <c r="K14" s="8">
        <v>0</v>
      </c>
      <c r="L14" s="8">
        <v>0</v>
      </c>
      <c r="M14" s="8">
        <v>0</v>
      </c>
      <c r="N14" s="8">
        <v>0</v>
      </c>
      <c r="O14" s="8">
        <v>0</v>
      </c>
      <c r="P14" s="8">
        <v>0</v>
      </c>
      <c r="Q14" s="8">
        <v>0</v>
      </c>
      <c r="R14" s="8">
        <v>0</v>
      </c>
      <c r="S14" s="8">
        <v>0</v>
      </c>
      <c r="T14" s="8">
        <v>150000</v>
      </c>
      <c r="U14" s="8">
        <v>50000</v>
      </c>
      <c r="V14" s="8">
        <v>20000</v>
      </c>
      <c r="W14" s="8">
        <v>0</v>
      </c>
      <c r="X14" s="8">
        <v>0</v>
      </c>
      <c r="Y14" s="8">
        <v>0</v>
      </c>
      <c r="Z14" s="8">
        <v>0</v>
      </c>
      <c r="AA14" s="8">
        <v>0</v>
      </c>
      <c r="AB14" s="8">
        <v>0</v>
      </c>
      <c r="AC14" s="8">
        <v>0</v>
      </c>
      <c r="AD14" s="8">
        <v>0</v>
      </c>
      <c r="AE14" s="8">
        <v>0</v>
      </c>
      <c r="AF14" s="8">
        <v>0</v>
      </c>
      <c r="AG14" s="8">
        <v>0</v>
      </c>
      <c r="AH14" s="8">
        <v>80000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13" t="s">
        <v>2772</v>
      </c>
      <c r="BO14" s="13" t="s">
        <v>2772</v>
      </c>
      <c r="BP14" s="13" t="s">
        <v>2772</v>
      </c>
      <c r="BQ14" s="13" t="s">
        <v>2772</v>
      </c>
      <c r="BR14" s="13" t="s">
        <v>2772</v>
      </c>
      <c r="BS14" s="13" t="s">
        <v>2772</v>
      </c>
      <c r="BT14" s="13" t="s">
        <v>2772</v>
      </c>
      <c r="BU14" s="13" t="s">
        <v>2772</v>
      </c>
      <c r="BV14" s="13" t="s">
        <v>2772</v>
      </c>
      <c r="BW14" s="13" t="s">
        <v>2772</v>
      </c>
      <c r="BX14" s="13" t="s">
        <v>2772</v>
      </c>
      <c r="BY14" s="13" t="s">
        <v>2772</v>
      </c>
      <c r="BZ14" s="13" t="s">
        <v>2772</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13" t="s">
        <v>2772</v>
      </c>
      <c r="CS14" s="13" t="s">
        <v>2772</v>
      </c>
      <c r="CT14" s="13" t="s">
        <v>2772</v>
      </c>
      <c r="CU14" s="8">
        <v>0</v>
      </c>
      <c r="CV14" s="8">
        <v>0</v>
      </c>
      <c r="CW14" s="8">
        <v>0</v>
      </c>
      <c r="CX14" s="8">
        <v>0</v>
      </c>
      <c r="CY14" s="8">
        <v>0</v>
      </c>
      <c r="CZ14" s="8">
        <v>0</v>
      </c>
      <c r="DA14" s="13" t="s">
        <v>2772</v>
      </c>
      <c r="DB14" s="13" t="s">
        <v>2772</v>
      </c>
      <c r="DC14" s="13" t="s">
        <v>2772</v>
      </c>
      <c r="DD14" s="13" t="s">
        <v>2772</v>
      </c>
      <c r="DE14" s="8">
        <v>0</v>
      </c>
      <c r="DF14" s="8">
        <v>0</v>
      </c>
      <c r="DG14" s="8">
        <v>0</v>
      </c>
      <c r="DH14" s="8">
        <v>0</v>
      </c>
      <c r="DI14" s="17">
        <v>0</v>
      </c>
    </row>
    <row r="15" s="1" customFormat="1" ht="15.4" customHeight="1" spans="1:113">
      <c r="A15" s="9" t="s">
        <v>2782</v>
      </c>
      <c r="B15" s="10"/>
      <c r="C15" s="10" t="s">
        <v>2275</v>
      </c>
      <c r="D15" s="10" t="s">
        <v>2783</v>
      </c>
      <c r="E15" s="8">
        <v>18475999.23</v>
      </c>
      <c r="F15" s="8">
        <v>13004675.55</v>
      </c>
      <c r="G15" s="8">
        <v>3979851.96</v>
      </c>
      <c r="H15" s="8">
        <v>3356831</v>
      </c>
      <c r="I15" s="8">
        <v>1199069</v>
      </c>
      <c r="J15" s="8">
        <v>71676.41</v>
      </c>
      <c r="K15" s="8">
        <v>869522</v>
      </c>
      <c r="L15" s="8">
        <v>448886.02</v>
      </c>
      <c r="M15" s="8">
        <v>75673.92</v>
      </c>
      <c r="N15" s="8">
        <v>231006.1</v>
      </c>
      <c r="O15" s="8">
        <v>0</v>
      </c>
      <c r="P15" s="8">
        <v>12333.54</v>
      </c>
      <c r="Q15" s="8">
        <v>2394989.6</v>
      </c>
      <c r="R15" s="8">
        <v>0</v>
      </c>
      <c r="S15" s="8">
        <v>364836</v>
      </c>
      <c r="T15" s="8">
        <v>5117435.68</v>
      </c>
      <c r="U15" s="8">
        <v>401383.83</v>
      </c>
      <c r="V15" s="8">
        <v>582793.2</v>
      </c>
      <c r="W15" s="8">
        <v>0</v>
      </c>
      <c r="X15" s="8">
        <v>0</v>
      </c>
      <c r="Y15" s="8">
        <v>3991</v>
      </c>
      <c r="Z15" s="8">
        <v>60748.08</v>
      </c>
      <c r="AA15" s="8">
        <v>43576</v>
      </c>
      <c r="AB15" s="8">
        <v>2294</v>
      </c>
      <c r="AC15" s="8">
        <v>8300</v>
      </c>
      <c r="AD15" s="8">
        <v>193510.5</v>
      </c>
      <c r="AE15" s="8">
        <v>0</v>
      </c>
      <c r="AF15" s="8">
        <v>388858.3</v>
      </c>
      <c r="AG15" s="8">
        <v>0</v>
      </c>
      <c r="AH15" s="8">
        <v>993368</v>
      </c>
      <c r="AI15" s="8">
        <v>320000</v>
      </c>
      <c r="AJ15" s="8">
        <v>79000</v>
      </c>
      <c r="AK15" s="8">
        <v>0</v>
      </c>
      <c r="AL15" s="8">
        <v>0</v>
      </c>
      <c r="AM15" s="8">
        <v>0</v>
      </c>
      <c r="AN15" s="8">
        <v>250030.15</v>
      </c>
      <c r="AO15" s="8">
        <v>429183.85</v>
      </c>
      <c r="AP15" s="8">
        <v>1000</v>
      </c>
      <c r="AQ15" s="8">
        <v>118000</v>
      </c>
      <c r="AR15" s="8">
        <v>350000</v>
      </c>
      <c r="AS15" s="8">
        <v>256390</v>
      </c>
      <c r="AT15" s="8">
        <v>0</v>
      </c>
      <c r="AU15" s="8">
        <v>635008.77</v>
      </c>
      <c r="AV15" s="8">
        <v>15552</v>
      </c>
      <c r="AW15" s="8">
        <v>0</v>
      </c>
      <c r="AX15" s="8">
        <v>0</v>
      </c>
      <c r="AY15" s="8">
        <v>0</v>
      </c>
      <c r="AZ15" s="8">
        <v>0</v>
      </c>
      <c r="BA15" s="8">
        <v>15552</v>
      </c>
      <c r="BB15" s="8">
        <v>0</v>
      </c>
      <c r="BC15" s="8">
        <v>0</v>
      </c>
      <c r="BD15" s="8">
        <v>0</v>
      </c>
      <c r="BE15" s="8">
        <v>0</v>
      </c>
      <c r="BF15" s="8">
        <v>0</v>
      </c>
      <c r="BG15" s="8">
        <v>0</v>
      </c>
      <c r="BH15" s="8">
        <v>0</v>
      </c>
      <c r="BI15" s="8">
        <v>0</v>
      </c>
      <c r="BJ15" s="8">
        <v>0</v>
      </c>
      <c r="BK15" s="8">
        <v>0</v>
      </c>
      <c r="BL15" s="8">
        <v>0</v>
      </c>
      <c r="BM15" s="8">
        <v>0</v>
      </c>
      <c r="BN15" s="13" t="s">
        <v>2772</v>
      </c>
      <c r="BO15" s="13" t="s">
        <v>2772</v>
      </c>
      <c r="BP15" s="13" t="s">
        <v>2772</v>
      </c>
      <c r="BQ15" s="13" t="s">
        <v>2772</v>
      </c>
      <c r="BR15" s="13" t="s">
        <v>2772</v>
      </c>
      <c r="BS15" s="13" t="s">
        <v>2772</v>
      </c>
      <c r="BT15" s="13" t="s">
        <v>2772</v>
      </c>
      <c r="BU15" s="13" t="s">
        <v>2772</v>
      </c>
      <c r="BV15" s="13" t="s">
        <v>2772</v>
      </c>
      <c r="BW15" s="13" t="s">
        <v>2772</v>
      </c>
      <c r="BX15" s="13" t="s">
        <v>2772</v>
      </c>
      <c r="BY15" s="13" t="s">
        <v>2772</v>
      </c>
      <c r="BZ15" s="13" t="s">
        <v>2772</v>
      </c>
      <c r="CA15" s="8">
        <v>338336</v>
      </c>
      <c r="CB15" s="8">
        <v>0</v>
      </c>
      <c r="CC15" s="8">
        <v>338336</v>
      </c>
      <c r="CD15" s="8">
        <v>0</v>
      </c>
      <c r="CE15" s="8">
        <v>0</v>
      </c>
      <c r="CF15" s="8">
        <v>0</v>
      </c>
      <c r="CG15" s="8">
        <v>0</v>
      </c>
      <c r="CH15" s="8">
        <v>0</v>
      </c>
      <c r="CI15" s="8">
        <v>0</v>
      </c>
      <c r="CJ15" s="8">
        <v>0</v>
      </c>
      <c r="CK15" s="8">
        <v>0</v>
      </c>
      <c r="CL15" s="8">
        <v>0</v>
      </c>
      <c r="CM15" s="8">
        <v>0</v>
      </c>
      <c r="CN15" s="8">
        <v>0</v>
      </c>
      <c r="CO15" s="8">
        <v>0</v>
      </c>
      <c r="CP15" s="8">
        <v>0</v>
      </c>
      <c r="CQ15" s="8">
        <v>0</v>
      </c>
      <c r="CR15" s="13" t="s">
        <v>2772</v>
      </c>
      <c r="CS15" s="13" t="s">
        <v>2772</v>
      </c>
      <c r="CT15" s="13" t="s">
        <v>2772</v>
      </c>
      <c r="CU15" s="8">
        <v>0</v>
      </c>
      <c r="CV15" s="8">
        <v>0</v>
      </c>
      <c r="CW15" s="8">
        <v>0</v>
      </c>
      <c r="CX15" s="8">
        <v>0</v>
      </c>
      <c r="CY15" s="8">
        <v>0</v>
      </c>
      <c r="CZ15" s="8">
        <v>0</v>
      </c>
      <c r="DA15" s="13" t="s">
        <v>2772</v>
      </c>
      <c r="DB15" s="13" t="s">
        <v>2772</v>
      </c>
      <c r="DC15" s="13" t="s">
        <v>2772</v>
      </c>
      <c r="DD15" s="13" t="s">
        <v>2772</v>
      </c>
      <c r="DE15" s="8">
        <v>0</v>
      </c>
      <c r="DF15" s="8">
        <v>0</v>
      </c>
      <c r="DG15" s="8">
        <v>0</v>
      </c>
      <c r="DH15" s="8">
        <v>0</v>
      </c>
      <c r="DI15" s="17">
        <v>0</v>
      </c>
    </row>
    <row r="16" s="1" customFormat="1" ht="15.4" customHeight="1" spans="1:113">
      <c r="A16" s="9" t="s">
        <v>2784</v>
      </c>
      <c r="B16" s="10"/>
      <c r="C16" s="10" t="s">
        <v>2275</v>
      </c>
      <c r="D16" s="10" t="s">
        <v>2777</v>
      </c>
      <c r="E16" s="8">
        <v>18374198.59</v>
      </c>
      <c r="F16" s="8">
        <v>13004675.55</v>
      </c>
      <c r="G16" s="8">
        <v>3979851.96</v>
      </c>
      <c r="H16" s="8">
        <v>3356831</v>
      </c>
      <c r="I16" s="8">
        <v>1199069</v>
      </c>
      <c r="J16" s="8">
        <v>71676.41</v>
      </c>
      <c r="K16" s="8">
        <v>869522</v>
      </c>
      <c r="L16" s="8">
        <v>448886.02</v>
      </c>
      <c r="M16" s="8">
        <v>75673.92</v>
      </c>
      <c r="N16" s="8">
        <v>231006.1</v>
      </c>
      <c r="O16" s="8">
        <v>0</v>
      </c>
      <c r="P16" s="8">
        <v>12333.54</v>
      </c>
      <c r="Q16" s="8">
        <v>2394989.6</v>
      </c>
      <c r="R16" s="8">
        <v>0</v>
      </c>
      <c r="S16" s="8">
        <v>364836</v>
      </c>
      <c r="T16" s="8">
        <v>5015635.04</v>
      </c>
      <c r="U16" s="8">
        <v>299583.19</v>
      </c>
      <c r="V16" s="8">
        <v>582793.2</v>
      </c>
      <c r="W16" s="8">
        <v>0</v>
      </c>
      <c r="X16" s="8">
        <v>0</v>
      </c>
      <c r="Y16" s="8">
        <v>3991</v>
      </c>
      <c r="Z16" s="8">
        <v>60748.08</v>
      </c>
      <c r="AA16" s="8">
        <v>43576</v>
      </c>
      <c r="AB16" s="8">
        <v>2294</v>
      </c>
      <c r="AC16" s="8">
        <v>8300</v>
      </c>
      <c r="AD16" s="8">
        <v>193510.5</v>
      </c>
      <c r="AE16" s="8">
        <v>0</v>
      </c>
      <c r="AF16" s="8">
        <v>388858.3</v>
      </c>
      <c r="AG16" s="8">
        <v>0</v>
      </c>
      <c r="AH16" s="8">
        <v>993368</v>
      </c>
      <c r="AI16" s="8">
        <v>320000</v>
      </c>
      <c r="AJ16" s="8">
        <v>79000</v>
      </c>
      <c r="AK16" s="8">
        <v>0</v>
      </c>
      <c r="AL16" s="8">
        <v>0</v>
      </c>
      <c r="AM16" s="8">
        <v>0</v>
      </c>
      <c r="AN16" s="8">
        <v>250030.15</v>
      </c>
      <c r="AO16" s="8">
        <v>429183.85</v>
      </c>
      <c r="AP16" s="8">
        <v>1000</v>
      </c>
      <c r="AQ16" s="8">
        <v>118000</v>
      </c>
      <c r="AR16" s="8">
        <v>350000</v>
      </c>
      <c r="AS16" s="8">
        <v>256390</v>
      </c>
      <c r="AT16" s="8">
        <v>0</v>
      </c>
      <c r="AU16" s="8">
        <v>635008.77</v>
      </c>
      <c r="AV16" s="8">
        <v>15552</v>
      </c>
      <c r="AW16" s="8">
        <v>0</v>
      </c>
      <c r="AX16" s="8">
        <v>0</v>
      </c>
      <c r="AY16" s="8">
        <v>0</v>
      </c>
      <c r="AZ16" s="8">
        <v>0</v>
      </c>
      <c r="BA16" s="8">
        <v>15552</v>
      </c>
      <c r="BB16" s="8">
        <v>0</v>
      </c>
      <c r="BC16" s="8">
        <v>0</v>
      </c>
      <c r="BD16" s="8">
        <v>0</v>
      </c>
      <c r="BE16" s="8">
        <v>0</v>
      </c>
      <c r="BF16" s="8">
        <v>0</v>
      </c>
      <c r="BG16" s="8">
        <v>0</v>
      </c>
      <c r="BH16" s="8">
        <v>0</v>
      </c>
      <c r="BI16" s="8">
        <v>0</v>
      </c>
      <c r="BJ16" s="8">
        <v>0</v>
      </c>
      <c r="BK16" s="8">
        <v>0</v>
      </c>
      <c r="BL16" s="8">
        <v>0</v>
      </c>
      <c r="BM16" s="8">
        <v>0</v>
      </c>
      <c r="BN16" s="13" t="s">
        <v>2772</v>
      </c>
      <c r="BO16" s="13" t="s">
        <v>2772</v>
      </c>
      <c r="BP16" s="13" t="s">
        <v>2772</v>
      </c>
      <c r="BQ16" s="13" t="s">
        <v>2772</v>
      </c>
      <c r="BR16" s="13" t="s">
        <v>2772</v>
      </c>
      <c r="BS16" s="13" t="s">
        <v>2772</v>
      </c>
      <c r="BT16" s="13" t="s">
        <v>2772</v>
      </c>
      <c r="BU16" s="13" t="s">
        <v>2772</v>
      </c>
      <c r="BV16" s="13" t="s">
        <v>2772</v>
      </c>
      <c r="BW16" s="13" t="s">
        <v>2772</v>
      </c>
      <c r="BX16" s="13" t="s">
        <v>2772</v>
      </c>
      <c r="BY16" s="13" t="s">
        <v>2772</v>
      </c>
      <c r="BZ16" s="13" t="s">
        <v>2772</v>
      </c>
      <c r="CA16" s="8">
        <v>338336</v>
      </c>
      <c r="CB16" s="8">
        <v>0</v>
      </c>
      <c r="CC16" s="8">
        <v>338336</v>
      </c>
      <c r="CD16" s="8">
        <v>0</v>
      </c>
      <c r="CE16" s="8">
        <v>0</v>
      </c>
      <c r="CF16" s="8">
        <v>0</v>
      </c>
      <c r="CG16" s="8">
        <v>0</v>
      </c>
      <c r="CH16" s="8">
        <v>0</v>
      </c>
      <c r="CI16" s="8">
        <v>0</v>
      </c>
      <c r="CJ16" s="8">
        <v>0</v>
      </c>
      <c r="CK16" s="8">
        <v>0</v>
      </c>
      <c r="CL16" s="8">
        <v>0</v>
      </c>
      <c r="CM16" s="8">
        <v>0</v>
      </c>
      <c r="CN16" s="8">
        <v>0</v>
      </c>
      <c r="CO16" s="8">
        <v>0</v>
      </c>
      <c r="CP16" s="8">
        <v>0</v>
      </c>
      <c r="CQ16" s="8">
        <v>0</v>
      </c>
      <c r="CR16" s="13" t="s">
        <v>2772</v>
      </c>
      <c r="CS16" s="13" t="s">
        <v>2772</v>
      </c>
      <c r="CT16" s="13" t="s">
        <v>2772</v>
      </c>
      <c r="CU16" s="8">
        <v>0</v>
      </c>
      <c r="CV16" s="8">
        <v>0</v>
      </c>
      <c r="CW16" s="8">
        <v>0</v>
      </c>
      <c r="CX16" s="8">
        <v>0</v>
      </c>
      <c r="CY16" s="8">
        <v>0</v>
      </c>
      <c r="CZ16" s="8">
        <v>0</v>
      </c>
      <c r="DA16" s="13" t="s">
        <v>2772</v>
      </c>
      <c r="DB16" s="13" t="s">
        <v>2772</v>
      </c>
      <c r="DC16" s="13" t="s">
        <v>2772</v>
      </c>
      <c r="DD16" s="13" t="s">
        <v>2772</v>
      </c>
      <c r="DE16" s="8">
        <v>0</v>
      </c>
      <c r="DF16" s="8">
        <v>0</v>
      </c>
      <c r="DG16" s="8">
        <v>0</v>
      </c>
      <c r="DH16" s="8">
        <v>0</v>
      </c>
      <c r="DI16" s="17">
        <v>0</v>
      </c>
    </row>
    <row r="17" s="1" customFormat="1" ht="15.4" customHeight="1" spans="1:113">
      <c r="A17" s="9" t="s">
        <v>2785</v>
      </c>
      <c r="B17" s="10"/>
      <c r="C17" s="10" t="s">
        <v>2275</v>
      </c>
      <c r="D17" s="10" t="s">
        <v>2786</v>
      </c>
      <c r="E17" s="8">
        <v>101800.64</v>
      </c>
      <c r="F17" s="8">
        <v>0</v>
      </c>
      <c r="G17" s="8">
        <v>0</v>
      </c>
      <c r="H17" s="8">
        <v>0</v>
      </c>
      <c r="I17" s="8">
        <v>0</v>
      </c>
      <c r="J17" s="8">
        <v>0</v>
      </c>
      <c r="K17" s="8">
        <v>0</v>
      </c>
      <c r="L17" s="8">
        <v>0</v>
      </c>
      <c r="M17" s="8">
        <v>0</v>
      </c>
      <c r="N17" s="8">
        <v>0</v>
      </c>
      <c r="O17" s="8">
        <v>0</v>
      </c>
      <c r="P17" s="8">
        <v>0</v>
      </c>
      <c r="Q17" s="8">
        <v>0</v>
      </c>
      <c r="R17" s="8">
        <v>0</v>
      </c>
      <c r="S17" s="8">
        <v>0</v>
      </c>
      <c r="T17" s="8">
        <v>101800.64</v>
      </c>
      <c r="U17" s="8">
        <v>101800.64</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13" t="s">
        <v>2772</v>
      </c>
      <c r="BO17" s="13" t="s">
        <v>2772</v>
      </c>
      <c r="BP17" s="13" t="s">
        <v>2772</v>
      </c>
      <c r="BQ17" s="13" t="s">
        <v>2772</v>
      </c>
      <c r="BR17" s="13" t="s">
        <v>2772</v>
      </c>
      <c r="BS17" s="13" t="s">
        <v>2772</v>
      </c>
      <c r="BT17" s="13" t="s">
        <v>2772</v>
      </c>
      <c r="BU17" s="13" t="s">
        <v>2772</v>
      </c>
      <c r="BV17" s="13" t="s">
        <v>2772</v>
      </c>
      <c r="BW17" s="13" t="s">
        <v>2772</v>
      </c>
      <c r="BX17" s="13" t="s">
        <v>2772</v>
      </c>
      <c r="BY17" s="13" t="s">
        <v>2772</v>
      </c>
      <c r="BZ17" s="13" t="s">
        <v>2772</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13" t="s">
        <v>2772</v>
      </c>
      <c r="CS17" s="13" t="s">
        <v>2772</v>
      </c>
      <c r="CT17" s="13" t="s">
        <v>2772</v>
      </c>
      <c r="CU17" s="8">
        <v>0</v>
      </c>
      <c r="CV17" s="8">
        <v>0</v>
      </c>
      <c r="CW17" s="8">
        <v>0</v>
      </c>
      <c r="CX17" s="8">
        <v>0</v>
      </c>
      <c r="CY17" s="8">
        <v>0</v>
      </c>
      <c r="CZ17" s="8">
        <v>0</v>
      </c>
      <c r="DA17" s="13" t="s">
        <v>2772</v>
      </c>
      <c r="DB17" s="13" t="s">
        <v>2772</v>
      </c>
      <c r="DC17" s="13" t="s">
        <v>2772</v>
      </c>
      <c r="DD17" s="13" t="s">
        <v>2772</v>
      </c>
      <c r="DE17" s="8">
        <v>0</v>
      </c>
      <c r="DF17" s="8">
        <v>0</v>
      </c>
      <c r="DG17" s="8">
        <v>0</v>
      </c>
      <c r="DH17" s="8">
        <v>0</v>
      </c>
      <c r="DI17" s="17">
        <v>0</v>
      </c>
    </row>
    <row r="18" s="1" customFormat="1" ht="15.4" customHeight="1" spans="1:113">
      <c r="A18" s="9" t="s">
        <v>2787</v>
      </c>
      <c r="B18" s="10"/>
      <c r="C18" s="10" t="s">
        <v>2275</v>
      </c>
      <c r="D18" s="10" t="s">
        <v>2788</v>
      </c>
      <c r="E18" s="8">
        <v>223225882.62</v>
      </c>
      <c r="F18" s="8">
        <v>106678414.84</v>
      </c>
      <c r="G18" s="8">
        <v>53841119.01</v>
      </c>
      <c r="H18" s="8">
        <v>18321152.53</v>
      </c>
      <c r="I18" s="8">
        <v>3173528</v>
      </c>
      <c r="J18" s="8">
        <v>202500</v>
      </c>
      <c r="K18" s="8">
        <v>2353803</v>
      </c>
      <c r="L18" s="8">
        <v>11082785.01</v>
      </c>
      <c r="M18" s="8">
        <v>3411922.48</v>
      </c>
      <c r="N18" s="8">
        <v>5873578.52</v>
      </c>
      <c r="O18" s="8">
        <v>0</v>
      </c>
      <c r="P18" s="8">
        <v>522226.29</v>
      </c>
      <c r="Q18" s="8">
        <v>5888693</v>
      </c>
      <c r="R18" s="8">
        <v>0</v>
      </c>
      <c r="S18" s="8">
        <v>2007107</v>
      </c>
      <c r="T18" s="8">
        <v>111137281.12</v>
      </c>
      <c r="U18" s="8">
        <v>29166635.61</v>
      </c>
      <c r="V18" s="8">
        <v>13456538</v>
      </c>
      <c r="W18" s="8">
        <v>100000</v>
      </c>
      <c r="X18" s="8">
        <v>0</v>
      </c>
      <c r="Y18" s="8">
        <v>2149957</v>
      </c>
      <c r="Z18" s="8">
        <v>3690999.79</v>
      </c>
      <c r="AA18" s="8">
        <v>746343.66</v>
      </c>
      <c r="AB18" s="8">
        <v>59467</v>
      </c>
      <c r="AC18" s="8">
        <v>1106600</v>
      </c>
      <c r="AD18" s="8">
        <v>3093441.1</v>
      </c>
      <c r="AE18" s="8">
        <v>0</v>
      </c>
      <c r="AF18" s="8">
        <v>14839032.52</v>
      </c>
      <c r="AG18" s="8">
        <v>1470800</v>
      </c>
      <c r="AH18" s="8">
        <v>3311091</v>
      </c>
      <c r="AI18" s="8">
        <v>2105582</v>
      </c>
      <c r="AJ18" s="8">
        <v>5886675.17</v>
      </c>
      <c r="AK18" s="8">
        <v>65300</v>
      </c>
      <c r="AL18" s="8">
        <v>0</v>
      </c>
      <c r="AM18" s="8">
        <v>0</v>
      </c>
      <c r="AN18" s="8">
        <v>7574693.4</v>
      </c>
      <c r="AO18" s="8">
        <v>1390781.3</v>
      </c>
      <c r="AP18" s="8">
        <v>690368.3</v>
      </c>
      <c r="AQ18" s="8">
        <v>1163428.64</v>
      </c>
      <c r="AR18" s="8">
        <v>1350868.81</v>
      </c>
      <c r="AS18" s="8">
        <v>2216429</v>
      </c>
      <c r="AT18" s="8">
        <v>1701.59</v>
      </c>
      <c r="AU18" s="8">
        <v>15500547.23</v>
      </c>
      <c r="AV18" s="8">
        <v>4276999.16</v>
      </c>
      <c r="AW18" s="8">
        <v>0</v>
      </c>
      <c r="AX18" s="8">
        <v>159710.16</v>
      </c>
      <c r="AY18" s="8">
        <v>0</v>
      </c>
      <c r="AZ18" s="8">
        <v>638517</v>
      </c>
      <c r="BA18" s="8">
        <v>844292</v>
      </c>
      <c r="BB18" s="8">
        <v>370000</v>
      </c>
      <c r="BC18" s="8">
        <v>26720</v>
      </c>
      <c r="BD18" s="8">
        <v>0</v>
      </c>
      <c r="BE18" s="8">
        <v>0</v>
      </c>
      <c r="BF18" s="8">
        <v>0</v>
      </c>
      <c r="BG18" s="8">
        <v>0</v>
      </c>
      <c r="BH18" s="8">
        <v>2237760</v>
      </c>
      <c r="BI18" s="8">
        <v>0</v>
      </c>
      <c r="BJ18" s="8">
        <v>0</v>
      </c>
      <c r="BK18" s="8">
        <v>0</v>
      </c>
      <c r="BL18" s="8">
        <v>0</v>
      </c>
      <c r="BM18" s="8">
        <v>0</v>
      </c>
      <c r="BN18" s="13" t="s">
        <v>2772</v>
      </c>
      <c r="BO18" s="13" t="s">
        <v>2772</v>
      </c>
      <c r="BP18" s="13" t="s">
        <v>2772</v>
      </c>
      <c r="BQ18" s="13" t="s">
        <v>2772</v>
      </c>
      <c r="BR18" s="13" t="s">
        <v>2772</v>
      </c>
      <c r="BS18" s="13" t="s">
        <v>2772</v>
      </c>
      <c r="BT18" s="13" t="s">
        <v>2772</v>
      </c>
      <c r="BU18" s="13" t="s">
        <v>2772</v>
      </c>
      <c r="BV18" s="13" t="s">
        <v>2772</v>
      </c>
      <c r="BW18" s="13" t="s">
        <v>2772</v>
      </c>
      <c r="BX18" s="13" t="s">
        <v>2772</v>
      </c>
      <c r="BY18" s="13" t="s">
        <v>2772</v>
      </c>
      <c r="BZ18" s="13" t="s">
        <v>2772</v>
      </c>
      <c r="CA18" s="8">
        <v>1133187.5</v>
      </c>
      <c r="CB18" s="8">
        <v>0</v>
      </c>
      <c r="CC18" s="8">
        <v>953387.5</v>
      </c>
      <c r="CD18" s="8">
        <v>0</v>
      </c>
      <c r="CE18" s="8">
        <v>0</v>
      </c>
      <c r="CF18" s="8">
        <v>0</v>
      </c>
      <c r="CG18" s="8">
        <v>0</v>
      </c>
      <c r="CH18" s="8">
        <v>0</v>
      </c>
      <c r="CI18" s="8">
        <v>0</v>
      </c>
      <c r="CJ18" s="8">
        <v>0</v>
      </c>
      <c r="CK18" s="8">
        <v>0</v>
      </c>
      <c r="CL18" s="8">
        <v>0</v>
      </c>
      <c r="CM18" s="8">
        <v>179800</v>
      </c>
      <c r="CN18" s="8">
        <v>0</v>
      </c>
      <c r="CO18" s="8">
        <v>0</v>
      </c>
      <c r="CP18" s="8">
        <v>0</v>
      </c>
      <c r="CQ18" s="8">
        <v>0</v>
      </c>
      <c r="CR18" s="13" t="s">
        <v>2772</v>
      </c>
      <c r="CS18" s="13" t="s">
        <v>2772</v>
      </c>
      <c r="CT18" s="13" t="s">
        <v>2772</v>
      </c>
      <c r="CU18" s="8">
        <v>0</v>
      </c>
      <c r="CV18" s="8">
        <v>0</v>
      </c>
      <c r="CW18" s="8">
        <v>0</v>
      </c>
      <c r="CX18" s="8">
        <v>0</v>
      </c>
      <c r="CY18" s="8">
        <v>0</v>
      </c>
      <c r="CZ18" s="8">
        <v>0</v>
      </c>
      <c r="DA18" s="13" t="s">
        <v>2772</v>
      </c>
      <c r="DB18" s="13" t="s">
        <v>2772</v>
      </c>
      <c r="DC18" s="13" t="s">
        <v>2772</v>
      </c>
      <c r="DD18" s="13" t="s">
        <v>2772</v>
      </c>
      <c r="DE18" s="8">
        <v>0</v>
      </c>
      <c r="DF18" s="8">
        <v>0</v>
      </c>
      <c r="DG18" s="8">
        <v>0</v>
      </c>
      <c r="DH18" s="8">
        <v>0</v>
      </c>
      <c r="DI18" s="17">
        <v>0</v>
      </c>
    </row>
    <row r="19" s="1" customFormat="1" ht="15.4" customHeight="1" spans="1:113">
      <c r="A19" s="9" t="s">
        <v>2789</v>
      </c>
      <c r="B19" s="10"/>
      <c r="C19" s="10" t="s">
        <v>2275</v>
      </c>
      <c r="D19" s="10" t="s">
        <v>2777</v>
      </c>
      <c r="E19" s="8">
        <v>94733394.6</v>
      </c>
      <c r="F19" s="8">
        <v>81419365.92</v>
      </c>
      <c r="G19" s="8">
        <v>45335003</v>
      </c>
      <c r="H19" s="8">
        <v>14305325.44</v>
      </c>
      <c r="I19" s="8">
        <v>2754646</v>
      </c>
      <c r="J19" s="8">
        <v>2500</v>
      </c>
      <c r="K19" s="8">
        <v>2153803</v>
      </c>
      <c r="L19" s="8">
        <v>5769649.95</v>
      </c>
      <c r="M19" s="8">
        <v>481898.44</v>
      </c>
      <c r="N19" s="8">
        <v>5029474.98</v>
      </c>
      <c r="O19" s="8">
        <v>0</v>
      </c>
      <c r="P19" s="8">
        <v>423137.36</v>
      </c>
      <c r="Q19" s="8">
        <v>4381509.75</v>
      </c>
      <c r="R19" s="8">
        <v>0</v>
      </c>
      <c r="S19" s="8">
        <v>782418</v>
      </c>
      <c r="T19" s="8">
        <v>12157305.18</v>
      </c>
      <c r="U19" s="8">
        <v>4589839.93</v>
      </c>
      <c r="V19" s="8">
        <v>2059080</v>
      </c>
      <c r="W19" s="8">
        <v>70000</v>
      </c>
      <c r="X19" s="8">
        <v>0</v>
      </c>
      <c r="Y19" s="8">
        <v>499412.6</v>
      </c>
      <c r="Z19" s="8">
        <v>340880.32</v>
      </c>
      <c r="AA19" s="8">
        <v>77260</v>
      </c>
      <c r="AB19" s="8">
        <v>2770</v>
      </c>
      <c r="AC19" s="8">
        <v>24350</v>
      </c>
      <c r="AD19" s="8">
        <v>418507.2</v>
      </c>
      <c r="AE19" s="8">
        <v>0</v>
      </c>
      <c r="AF19" s="8">
        <v>354992.02</v>
      </c>
      <c r="AG19" s="8">
        <v>60000</v>
      </c>
      <c r="AH19" s="8">
        <v>899789</v>
      </c>
      <c r="AI19" s="8">
        <v>244392</v>
      </c>
      <c r="AJ19" s="8">
        <v>886316</v>
      </c>
      <c r="AK19" s="8">
        <v>15300</v>
      </c>
      <c r="AL19" s="8">
        <v>0</v>
      </c>
      <c r="AM19" s="8">
        <v>0</v>
      </c>
      <c r="AN19" s="8">
        <v>29041</v>
      </c>
      <c r="AO19" s="8">
        <v>0</v>
      </c>
      <c r="AP19" s="8">
        <v>64639</v>
      </c>
      <c r="AQ19" s="8">
        <v>452564</v>
      </c>
      <c r="AR19" s="8">
        <v>226984.88</v>
      </c>
      <c r="AS19" s="8">
        <v>352777</v>
      </c>
      <c r="AT19" s="8">
        <v>0</v>
      </c>
      <c r="AU19" s="8">
        <v>488410.23</v>
      </c>
      <c r="AV19" s="8">
        <v>82216</v>
      </c>
      <c r="AW19" s="8">
        <v>0</v>
      </c>
      <c r="AX19" s="8">
        <v>0</v>
      </c>
      <c r="AY19" s="8">
        <v>0</v>
      </c>
      <c r="AZ19" s="8">
        <v>47736</v>
      </c>
      <c r="BA19" s="8">
        <v>0</v>
      </c>
      <c r="BB19" s="8">
        <v>0</v>
      </c>
      <c r="BC19" s="8">
        <v>26720</v>
      </c>
      <c r="BD19" s="8">
        <v>0</v>
      </c>
      <c r="BE19" s="8">
        <v>0</v>
      </c>
      <c r="BF19" s="8">
        <v>0</v>
      </c>
      <c r="BG19" s="8">
        <v>0</v>
      </c>
      <c r="BH19" s="8">
        <v>7760</v>
      </c>
      <c r="BI19" s="8">
        <v>0</v>
      </c>
      <c r="BJ19" s="8">
        <v>0</v>
      </c>
      <c r="BK19" s="8">
        <v>0</v>
      </c>
      <c r="BL19" s="8">
        <v>0</v>
      </c>
      <c r="BM19" s="8">
        <v>0</v>
      </c>
      <c r="BN19" s="13" t="s">
        <v>2772</v>
      </c>
      <c r="BO19" s="13" t="s">
        <v>2772</v>
      </c>
      <c r="BP19" s="13" t="s">
        <v>2772</v>
      </c>
      <c r="BQ19" s="13" t="s">
        <v>2772</v>
      </c>
      <c r="BR19" s="13" t="s">
        <v>2772</v>
      </c>
      <c r="BS19" s="13" t="s">
        <v>2772</v>
      </c>
      <c r="BT19" s="13" t="s">
        <v>2772</v>
      </c>
      <c r="BU19" s="13" t="s">
        <v>2772</v>
      </c>
      <c r="BV19" s="13" t="s">
        <v>2772</v>
      </c>
      <c r="BW19" s="13" t="s">
        <v>2772</v>
      </c>
      <c r="BX19" s="13" t="s">
        <v>2772</v>
      </c>
      <c r="BY19" s="13" t="s">
        <v>2772</v>
      </c>
      <c r="BZ19" s="13" t="s">
        <v>2772</v>
      </c>
      <c r="CA19" s="8">
        <v>1074507.5</v>
      </c>
      <c r="CB19" s="8">
        <v>0</v>
      </c>
      <c r="CC19" s="8">
        <v>894707.5</v>
      </c>
      <c r="CD19" s="8">
        <v>0</v>
      </c>
      <c r="CE19" s="8">
        <v>0</v>
      </c>
      <c r="CF19" s="8">
        <v>0</v>
      </c>
      <c r="CG19" s="8">
        <v>0</v>
      </c>
      <c r="CH19" s="8">
        <v>0</v>
      </c>
      <c r="CI19" s="8">
        <v>0</v>
      </c>
      <c r="CJ19" s="8">
        <v>0</v>
      </c>
      <c r="CK19" s="8">
        <v>0</v>
      </c>
      <c r="CL19" s="8">
        <v>0</v>
      </c>
      <c r="CM19" s="8">
        <v>179800</v>
      </c>
      <c r="CN19" s="8">
        <v>0</v>
      </c>
      <c r="CO19" s="8">
        <v>0</v>
      </c>
      <c r="CP19" s="8">
        <v>0</v>
      </c>
      <c r="CQ19" s="8">
        <v>0</v>
      </c>
      <c r="CR19" s="13" t="s">
        <v>2772</v>
      </c>
      <c r="CS19" s="13" t="s">
        <v>2772</v>
      </c>
      <c r="CT19" s="13" t="s">
        <v>2772</v>
      </c>
      <c r="CU19" s="8">
        <v>0</v>
      </c>
      <c r="CV19" s="8">
        <v>0</v>
      </c>
      <c r="CW19" s="8">
        <v>0</v>
      </c>
      <c r="CX19" s="8">
        <v>0</v>
      </c>
      <c r="CY19" s="8">
        <v>0</v>
      </c>
      <c r="CZ19" s="8">
        <v>0</v>
      </c>
      <c r="DA19" s="13" t="s">
        <v>2772</v>
      </c>
      <c r="DB19" s="13" t="s">
        <v>2772</v>
      </c>
      <c r="DC19" s="13" t="s">
        <v>2772</v>
      </c>
      <c r="DD19" s="13" t="s">
        <v>2772</v>
      </c>
      <c r="DE19" s="8">
        <v>0</v>
      </c>
      <c r="DF19" s="8">
        <v>0</v>
      </c>
      <c r="DG19" s="8">
        <v>0</v>
      </c>
      <c r="DH19" s="8">
        <v>0</v>
      </c>
      <c r="DI19" s="17">
        <v>0</v>
      </c>
    </row>
    <row r="20" s="1" customFormat="1" ht="15.4" customHeight="1" spans="1:113">
      <c r="A20" s="9" t="s">
        <v>2790</v>
      </c>
      <c r="B20" s="10"/>
      <c r="C20" s="10" t="s">
        <v>2275</v>
      </c>
      <c r="D20" s="10" t="s">
        <v>2791</v>
      </c>
      <c r="E20" s="8">
        <v>57703888.67</v>
      </c>
      <c r="F20" s="8">
        <v>22330075.69</v>
      </c>
      <c r="G20" s="8">
        <v>7734143.27</v>
      </c>
      <c r="H20" s="8">
        <v>3708636.16</v>
      </c>
      <c r="I20" s="8">
        <v>55731</v>
      </c>
      <c r="J20" s="8">
        <v>200000</v>
      </c>
      <c r="K20" s="8">
        <v>200000</v>
      </c>
      <c r="L20" s="8">
        <v>5120434.74</v>
      </c>
      <c r="M20" s="8">
        <v>2920741.4</v>
      </c>
      <c r="N20" s="8">
        <v>755892.44</v>
      </c>
      <c r="O20" s="8">
        <v>0</v>
      </c>
      <c r="P20" s="8">
        <v>85709.68</v>
      </c>
      <c r="Q20" s="8">
        <v>1379403</v>
      </c>
      <c r="R20" s="8">
        <v>0</v>
      </c>
      <c r="S20" s="8">
        <v>169384</v>
      </c>
      <c r="T20" s="8">
        <v>34962049.82</v>
      </c>
      <c r="U20" s="8">
        <v>9842577.78</v>
      </c>
      <c r="V20" s="8">
        <v>4269525</v>
      </c>
      <c r="W20" s="8">
        <v>0</v>
      </c>
      <c r="X20" s="8">
        <v>0</v>
      </c>
      <c r="Y20" s="8">
        <v>377282.4</v>
      </c>
      <c r="Z20" s="8">
        <v>763894.2</v>
      </c>
      <c r="AA20" s="8">
        <v>55200</v>
      </c>
      <c r="AB20" s="8">
        <v>6697</v>
      </c>
      <c r="AC20" s="8">
        <v>995545</v>
      </c>
      <c r="AD20" s="8">
        <v>905161</v>
      </c>
      <c r="AE20" s="8">
        <v>0</v>
      </c>
      <c r="AF20" s="8">
        <v>3763263</v>
      </c>
      <c r="AG20" s="8">
        <v>910800</v>
      </c>
      <c r="AH20" s="8">
        <v>553302</v>
      </c>
      <c r="AI20" s="8">
        <v>356190</v>
      </c>
      <c r="AJ20" s="8">
        <v>1378428.2</v>
      </c>
      <c r="AK20" s="8">
        <v>0</v>
      </c>
      <c r="AL20" s="8">
        <v>0</v>
      </c>
      <c r="AM20" s="8">
        <v>0</v>
      </c>
      <c r="AN20" s="8">
        <v>3165652.4</v>
      </c>
      <c r="AO20" s="8">
        <v>630505</v>
      </c>
      <c r="AP20" s="8">
        <v>211170.3</v>
      </c>
      <c r="AQ20" s="8">
        <v>102602</v>
      </c>
      <c r="AR20" s="8">
        <v>220998.95</v>
      </c>
      <c r="AS20" s="8">
        <v>583427</v>
      </c>
      <c r="AT20" s="8">
        <v>1701.59</v>
      </c>
      <c r="AU20" s="8">
        <v>5868127</v>
      </c>
      <c r="AV20" s="8">
        <v>353083.16</v>
      </c>
      <c r="AW20" s="8">
        <v>0</v>
      </c>
      <c r="AX20" s="8">
        <v>159710.16</v>
      </c>
      <c r="AY20" s="8">
        <v>0</v>
      </c>
      <c r="AZ20" s="8">
        <v>190781</v>
      </c>
      <c r="BA20" s="8">
        <v>2592</v>
      </c>
      <c r="BB20" s="8">
        <v>0</v>
      </c>
      <c r="BC20" s="8">
        <v>0</v>
      </c>
      <c r="BD20" s="8">
        <v>0</v>
      </c>
      <c r="BE20" s="8">
        <v>0</v>
      </c>
      <c r="BF20" s="8">
        <v>0</v>
      </c>
      <c r="BG20" s="8">
        <v>0</v>
      </c>
      <c r="BH20" s="8">
        <v>0</v>
      </c>
      <c r="BI20" s="8">
        <v>0</v>
      </c>
      <c r="BJ20" s="8">
        <v>0</v>
      </c>
      <c r="BK20" s="8">
        <v>0</v>
      </c>
      <c r="BL20" s="8">
        <v>0</v>
      </c>
      <c r="BM20" s="8">
        <v>0</v>
      </c>
      <c r="BN20" s="13" t="s">
        <v>2772</v>
      </c>
      <c r="BO20" s="13" t="s">
        <v>2772</v>
      </c>
      <c r="BP20" s="13" t="s">
        <v>2772</v>
      </c>
      <c r="BQ20" s="13" t="s">
        <v>2772</v>
      </c>
      <c r="BR20" s="13" t="s">
        <v>2772</v>
      </c>
      <c r="BS20" s="13" t="s">
        <v>2772</v>
      </c>
      <c r="BT20" s="13" t="s">
        <v>2772</v>
      </c>
      <c r="BU20" s="13" t="s">
        <v>2772</v>
      </c>
      <c r="BV20" s="13" t="s">
        <v>2772</v>
      </c>
      <c r="BW20" s="13" t="s">
        <v>2772</v>
      </c>
      <c r="BX20" s="13" t="s">
        <v>2772</v>
      </c>
      <c r="BY20" s="13" t="s">
        <v>2772</v>
      </c>
      <c r="BZ20" s="13" t="s">
        <v>2772</v>
      </c>
      <c r="CA20" s="8">
        <v>58680</v>
      </c>
      <c r="CB20" s="8">
        <v>0</v>
      </c>
      <c r="CC20" s="8">
        <v>58680</v>
      </c>
      <c r="CD20" s="8">
        <v>0</v>
      </c>
      <c r="CE20" s="8">
        <v>0</v>
      </c>
      <c r="CF20" s="8">
        <v>0</v>
      </c>
      <c r="CG20" s="8">
        <v>0</v>
      </c>
      <c r="CH20" s="8">
        <v>0</v>
      </c>
      <c r="CI20" s="8">
        <v>0</v>
      </c>
      <c r="CJ20" s="8">
        <v>0</v>
      </c>
      <c r="CK20" s="8">
        <v>0</v>
      </c>
      <c r="CL20" s="8">
        <v>0</v>
      </c>
      <c r="CM20" s="8">
        <v>0</v>
      </c>
      <c r="CN20" s="8">
        <v>0</v>
      </c>
      <c r="CO20" s="8">
        <v>0</v>
      </c>
      <c r="CP20" s="8">
        <v>0</v>
      </c>
      <c r="CQ20" s="8">
        <v>0</v>
      </c>
      <c r="CR20" s="13" t="s">
        <v>2772</v>
      </c>
      <c r="CS20" s="13" t="s">
        <v>2772</v>
      </c>
      <c r="CT20" s="13" t="s">
        <v>2772</v>
      </c>
      <c r="CU20" s="8">
        <v>0</v>
      </c>
      <c r="CV20" s="8">
        <v>0</v>
      </c>
      <c r="CW20" s="8">
        <v>0</v>
      </c>
      <c r="CX20" s="8">
        <v>0</v>
      </c>
      <c r="CY20" s="8">
        <v>0</v>
      </c>
      <c r="CZ20" s="8">
        <v>0</v>
      </c>
      <c r="DA20" s="13" t="s">
        <v>2772</v>
      </c>
      <c r="DB20" s="13" t="s">
        <v>2772</v>
      </c>
      <c r="DC20" s="13" t="s">
        <v>2772</v>
      </c>
      <c r="DD20" s="13" t="s">
        <v>2772</v>
      </c>
      <c r="DE20" s="8">
        <v>0</v>
      </c>
      <c r="DF20" s="8">
        <v>0</v>
      </c>
      <c r="DG20" s="8">
        <v>0</v>
      </c>
      <c r="DH20" s="8">
        <v>0</v>
      </c>
      <c r="DI20" s="17">
        <v>0</v>
      </c>
    </row>
    <row r="21" s="1" customFormat="1" ht="15.4" customHeight="1" spans="1:113">
      <c r="A21" s="9" t="s">
        <v>2792</v>
      </c>
      <c r="B21" s="10"/>
      <c r="C21" s="10" t="s">
        <v>2275</v>
      </c>
      <c r="D21" s="10" t="s">
        <v>2793</v>
      </c>
      <c r="E21" s="8">
        <v>2149475.43</v>
      </c>
      <c r="F21" s="8">
        <v>1460479.09</v>
      </c>
      <c r="G21" s="8">
        <v>576092.24</v>
      </c>
      <c r="H21" s="8">
        <v>253214.93</v>
      </c>
      <c r="I21" s="8">
        <v>343859</v>
      </c>
      <c r="J21" s="8">
        <v>0</v>
      </c>
      <c r="K21" s="8">
        <v>0</v>
      </c>
      <c r="L21" s="8">
        <v>132076.32</v>
      </c>
      <c r="M21" s="8">
        <v>0</v>
      </c>
      <c r="N21" s="8">
        <v>60026.2</v>
      </c>
      <c r="O21" s="8">
        <v>0</v>
      </c>
      <c r="P21" s="8">
        <v>10331.55</v>
      </c>
      <c r="Q21" s="8">
        <v>79573.85</v>
      </c>
      <c r="R21" s="8">
        <v>0</v>
      </c>
      <c r="S21" s="8">
        <v>5305</v>
      </c>
      <c r="T21" s="8">
        <v>687296.34</v>
      </c>
      <c r="U21" s="8">
        <v>57980.68</v>
      </c>
      <c r="V21" s="8">
        <v>23200</v>
      </c>
      <c r="W21" s="8">
        <v>0</v>
      </c>
      <c r="X21" s="8">
        <v>0</v>
      </c>
      <c r="Y21" s="8">
        <v>0</v>
      </c>
      <c r="Z21" s="8">
        <v>32024.76</v>
      </c>
      <c r="AA21" s="8">
        <v>17430</v>
      </c>
      <c r="AB21" s="8">
        <v>0</v>
      </c>
      <c r="AC21" s="8">
        <v>56600</v>
      </c>
      <c r="AD21" s="8">
        <v>105912</v>
      </c>
      <c r="AE21" s="8">
        <v>0</v>
      </c>
      <c r="AF21" s="8">
        <v>245938.5</v>
      </c>
      <c r="AG21" s="8">
        <v>0</v>
      </c>
      <c r="AH21" s="8">
        <v>0</v>
      </c>
      <c r="AI21" s="8">
        <v>0</v>
      </c>
      <c r="AJ21" s="8">
        <v>11171.88</v>
      </c>
      <c r="AK21" s="8">
        <v>0</v>
      </c>
      <c r="AL21" s="8">
        <v>0</v>
      </c>
      <c r="AM21" s="8">
        <v>0</v>
      </c>
      <c r="AN21" s="8">
        <v>0</v>
      </c>
      <c r="AO21" s="8">
        <v>56276.3</v>
      </c>
      <c r="AP21" s="8">
        <v>10911</v>
      </c>
      <c r="AQ21" s="8">
        <v>22731.24</v>
      </c>
      <c r="AR21" s="8">
        <v>32884.98</v>
      </c>
      <c r="AS21" s="8">
        <v>225</v>
      </c>
      <c r="AT21" s="8">
        <v>0</v>
      </c>
      <c r="AU21" s="8">
        <v>14010</v>
      </c>
      <c r="AV21" s="8">
        <v>1700</v>
      </c>
      <c r="AW21" s="8">
        <v>0</v>
      </c>
      <c r="AX21" s="8">
        <v>0</v>
      </c>
      <c r="AY21" s="8">
        <v>0</v>
      </c>
      <c r="AZ21" s="8">
        <v>0</v>
      </c>
      <c r="BA21" s="8">
        <v>1700</v>
      </c>
      <c r="BB21" s="8">
        <v>0</v>
      </c>
      <c r="BC21" s="8">
        <v>0</v>
      </c>
      <c r="BD21" s="8">
        <v>0</v>
      </c>
      <c r="BE21" s="8">
        <v>0</v>
      </c>
      <c r="BF21" s="8">
        <v>0</v>
      </c>
      <c r="BG21" s="8">
        <v>0</v>
      </c>
      <c r="BH21" s="8">
        <v>0</v>
      </c>
      <c r="BI21" s="8">
        <v>0</v>
      </c>
      <c r="BJ21" s="8">
        <v>0</v>
      </c>
      <c r="BK21" s="8">
        <v>0</v>
      </c>
      <c r="BL21" s="8">
        <v>0</v>
      </c>
      <c r="BM21" s="8">
        <v>0</v>
      </c>
      <c r="BN21" s="13" t="s">
        <v>2772</v>
      </c>
      <c r="BO21" s="13" t="s">
        <v>2772</v>
      </c>
      <c r="BP21" s="13" t="s">
        <v>2772</v>
      </c>
      <c r="BQ21" s="13" t="s">
        <v>2772</v>
      </c>
      <c r="BR21" s="13" t="s">
        <v>2772</v>
      </c>
      <c r="BS21" s="13" t="s">
        <v>2772</v>
      </c>
      <c r="BT21" s="13" t="s">
        <v>2772</v>
      </c>
      <c r="BU21" s="13" t="s">
        <v>2772</v>
      </c>
      <c r="BV21" s="13" t="s">
        <v>2772</v>
      </c>
      <c r="BW21" s="13" t="s">
        <v>2772</v>
      </c>
      <c r="BX21" s="13" t="s">
        <v>2772</v>
      </c>
      <c r="BY21" s="13" t="s">
        <v>2772</v>
      </c>
      <c r="BZ21" s="13" t="s">
        <v>2772</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13" t="s">
        <v>2772</v>
      </c>
      <c r="CS21" s="13" t="s">
        <v>2772</v>
      </c>
      <c r="CT21" s="13" t="s">
        <v>2772</v>
      </c>
      <c r="CU21" s="8">
        <v>0</v>
      </c>
      <c r="CV21" s="8">
        <v>0</v>
      </c>
      <c r="CW21" s="8">
        <v>0</v>
      </c>
      <c r="CX21" s="8">
        <v>0</v>
      </c>
      <c r="CY21" s="8">
        <v>0</v>
      </c>
      <c r="CZ21" s="8">
        <v>0</v>
      </c>
      <c r="DA21" s="13" t="s">
        <v>2772</v>
      </c>
      <c r="DB21" s="13" t="s">
        <v>2772</v>
      </c>
      <c r="DC21" s="13" t="s">
        <v>2772</v>
      </c>
      <c r="DD21" s="13" t="s">
        <v>2772</v>
      </c>
      <c r="DE21" s="8">
        <v>0</v>
      </c>
      <c r="DF21" s="8">
        <v>0</v>
      </c>
      <c r="DG21" s="8">
        <v>0</v>
      </c>
      <c r="DH21" s="8">
        <v>0</v>
      </c>
      <c r="DI21" s="17">
        <v>0</v>
      </c>
    </row>
    <row r="22" s="1" customFormat="1" ht="15.4" customHeight="1" spans="1:113">
      <c r="A22" s="9" t="s">
        <v>2794</v>
      </c>
      <c r="B22" s="10"/>
      <c r="C22" s="10" t="s">
        <v>2275</v>
      </c>
      <c r="D22" s="10" t="s">
        <v>2795</v>
      </c>
      <c r="E22" s="8">
        <v>690000</v>
      </c>
      <c r="F22" s="8">
        <v>0</v>
      </c>
      <c r="G22" s="8">
        <v>0</v>
      </c>
      <c r="H22" s="8">
        <v>0</v>
      </c>
      <c r="I22" s="8">
        <v>0</v>
      </c>
      <c r="J22" s="8">
        <v>0</v>
      </c>
      <c r="K22" s="8">
        <v>0</v>
      </c>
      <c r="L22" s="8">
        <v>0</v>
      </c>
      <c r="M22" s="8">
        <v>0</v>
      </c>
      <c r="N22" s="8">
        <v>0</v>
      </c>
      <c r="O22" s="8">
        <v>0</v>
      </c>
      <c r="P22" s="8">
        <v>0</v>
      </c>
      <c r="Q22" s="8">
        <v>0</v>
      </c>
      <c r="R22" s="8">
        <v>0</v>
      </c>
      <c r="S22" s="8">
        <v>0</v>
      </c>
      <c r="T22" s="8">
        <v>540000</v>
      </c>
      <c r="U22" s="8">
        <v>230000</v>
      </c>
      <c r="V22" s="8">
        <v>0</v>
      </c>
      <c r="W22" s="8">
        <v>0</v>
      </c>
      <c r="X22" s="8">
        <v>0</v>
      </c>
      <c r="Y22" s="8">
        <v>0</v>
      </c>
      <c r="Z22" s="8">
        <v>0</v>
      </c>
      <c r="AA22" s="8">
        <v>0</v>
      </c>
      <c r="AB22" s="8">
        <v>0</v>
      </c>
      <c r="AC22" s="8">
        <v>0</v>
      </c>
      <c r="AD22" s="8">
        <v>0</v>
      </c>
      <c r="AE22" s="8">
        <v>0</v>
      </c>
      <c r="AF22" s="8">
        <v>10000</v>
      </c>
      <c r="AG22" s="8">
        <v>0</v>
      </c>
      <c r="AH22" s="8">
        <v>0</v>
      </c>
      <c r="AI22" s="8">
        <v>0</v>
      </c>
      <c r="AJ22" s="8">
        <v>0</v>
      </c>
      <c r="AK22" s="8">
        <v>0</v>
      </c>
      <c r="AL22" s="8">
        <v>0</v>
      </c>
      <c r="AM22" s="8">
        <v>0</v>
      </c>
      <c r="AN22" s="8">
        <v>0</v>
      </c>
      <c r="AO22" s="8">
        <v>0</v>
      </c>
      <c r="AP22" s="8">
        <v>0</v>
      </c>
      <c r="AQ22" s="8">
        <v>0</v>
      </c>
      <c r="AR22" s="8">
        <v>0</v>
      </c>
      <c r="AS22" s="8">
        <v>100000</v>
      </c>
      <c r="AT22" s="8">
        <v>0</v>
      </c>
      <c r="AU22" s="8">
        <v>200000</v>
      </c>
      <c r="AV22" s="8">
        <v>150000</v>
      </c>
      <c r="AW22" s="8">
        <v>0</v>
      </c>
      <c r="AX22" s="8">
        <v>0</v>
      </c>
      <c r="AY22" s="8">
        <v>0</v>
      </c>
      <c r="AZ22" s="8">
        <v>0</v>
      </c>
      <c r="BA22" s="8">
        <v>10000</v>
      </c>
      <c r="BB22" s="8">
        <v>20000</v>
      </c>
      <c r="BC22" s="8">
        <v>0</v>
      </c>
      <c r="BD22" s="8">
        <v>0</v>
      </c>
      <c r="BE22" s="8">
        <v>0</v>
      </c>
      <c r="BF22" s="8">
        <v>0</v>
      </c>
      <c r="BG22" s="8">
        <v>0</v>
      </c>
      <c r="BH22" s="8">
        <v>120000</v>
      </c>
      <c r="BI22" s="8">
        <v>0</v>
      </c>
      <c r="BJ22" s="8">
        <v>0</v>
      </c>
      <c r="BK22" s="8">
        <v>0</v>
      </c>
      <c r="BL22" s="8">
        <v>0</v>
      </c>
      <c r="BM22" s="8">
        <v>0</v>
      </c>
      <c r="BN22" s="13" t="s">
        <v>2772</v>
      </c>
      <c r="BO22" s="13" t="s">
        <v>2772</v>
      </c>
      <c r="BP22" s="13" t="s">
        <v>2772</v>
      </c>
      <c r="BQ22" s="13" t="s">
        <v>2772</v>
      </c>
      <c r="BR22" s="13" t="s">
        <v>2772</v>
      </c>
      <c r="BS22" s="13" t="s">
        <v>2772</v>
      </c>
      <c r="BT22" s="13" t="s">
        <v>2772</v>
      </c>
      <c r="BU22" s="13" t="s">
        <v>2772</v>
      </c>
      <c r="BV22" s="13" t="s">
        <v>2772</v>
      </c>
      <c r="BW22" s="13" t="s">
        <v>2772</v>
      </c>
      <c r="BX22" s="13" t="s">
        <v>2772</v>
      </c>
      <c r="BY22" s="13" t="s">
        <v>2772</v>
      </c>
      <c r="BZ22" s="13" t="s">
        <v>2772</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13" t="s">
        <v>2772</v>
      </c>
      <c r="CS22" s="13" t="s">
        <v>2772</v>
      </c>
      <c r="CT22" s="13" t="s">
        <v>2772</v>
      </c>
      <c r="CU22" s="8">
        <v>0</v>
      </c>
      <c r="CV22" s="8">
        <v>0</v>
      </c>
      <c r="CW22" s="8">
        <v>0</v>
      </c>
      <c r="CX22" s="8">
        <v>0</v>
      </c>
      <c r="CY22" s="8">
        <v>0</v>
      </c>
      <c r="CZ22" s="8">
        <v>0</v>
      </c>
      <c r="DA22" s="13" t="s">
        <v>2772</v>
      </c>
      <c r="DB22" s="13" t="s">
        <v>2772</v>
      </c>
      <c r="DC22" s="13" t="s">
        <v>2772</v>
      </c>
      <c r="DD22" s="13" t="s">
        <v>2772</v>
      </c>
      <c r="DE22" s="8">
        <v>0</v>
      </c>
      <c r="DF22" s="8">
        <v>0</v>
      </c>
      <c r="DG22" s="8">
        <v>0</v>
      </c>
      <c r="DH22" s="8">
        <v>0</v>
      </c>
      <c r="DI22" s="17">
        <v>0</v>
      </c>
    </row>
    <row r="23" s="1" customFormat="1" ht="15.4" customHeight="1" spans="1:113">
      <c r="A23" s="9" t="s">
        <v>2796</v>
      </c>
      <c r="B23" s="10"/>
      <c r="C23" s="10" t="s">
        <v>2275</v>
      </c>
      <c r="D23" s="10" t="s">
        <v>2797</v>
      </c>
      <c r="E23" s="8">
        <v>4750000</v>
      </c>
      <c r="F23" s="8">
        <v>0</v>
      </c>
      <c r="G23" s="8">
        <v>0</v>
      </c>
      <c r="H23" s="8">
        <v>0</v>
      </c>
      <c r="I23" s="8">
        <v>0</v>
      </c>
      <c r="J23" s="8">
        <v>0</v>
      </c>
      <c r="K23" s="8">
        <v>0</v>
      </c>
      <c r="L23" s="8">
        <v>0</v>
      </c>
      <c r="M23" s="8">
        <v>0</v>
      </c>
      <c r="N23" s="8">
        <v>0</v>
      </c>
      <c r="O23" s="8">
        <v>0</v>
      </c>
      <c r="P23" s="8">
        <v>0</v>
      </c>
      <c r="Q23" s="8">
        <v>0</v>
      </c>
      <c r="R23" s="8">
        <v>0</v>
      </c>
      <c r="S23" s="8">
        <v>0</v>
      </c>
      <c r="T23" s="8">
        <v>4750000</v>
      </c>
      <c r="U23" s="8">
        <v>3020000</v>
      </c>
      <c r="V23" s="8">
        <v>730000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1000000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13" t="s">
        <v>2772</v>
      </c>
      <c r="BO23" s="13" t="s">
        <v>2772</v>
      </c>
      <c r="BP23" s="13" t="s">
        <v>2772</v>
      </c>
      <c r="BQ23" s="13" t="s">
        <v>2772</v>
      </c>
      <c r="BR23" s="13" t="s">
        <v>2772</v>
      </c>
      <c r="BS23" s="13" t="s">
        <v>2772</v>
      </c>
      <c r="BT23" s="13" t="s">
        <v>2772</v>
      </c>
      <c r="BU23" s="13" t="s">
        <v>2772</v>
      </c>
      <c r="BV23" s="13" t="s">
        <v>2772</v>
      </c>
      <c r="BW23" s="13" t="s">
        <v>2772</v>
      </c>
      <c r="BX23" s="13" t="s">
        <v>2772</v>
      </c>
      <c r="BY23" s="13" t="s">
        <v>2772</v>
      </c>
      <c r="BZ23" s="13" t="s">
        <v>2772</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13" t="s">
        <v>2772</v>
      </c>
      <c r="CS23" s="13" t="s">
        <v>2772</v>
      </c>
      <c r="CT23" s="13" t="s">
        <v>2772</v>
      </c>
      <c r="CU23" s="8">
        <v>0</v>
      </c>
      <c r="CV23" s="8">
        <v>0</v>
      </c>
      <c r="CW23" s="8">
        <v>0</v>
      </c>
      <c r="CX23" s="8">
        <v>0</v>
      </c>
      <c r="CY23" s="8">
        <v>0</v>
      </c>
      <c r="CZ23" s="8">
        <v>0</v>
      </c>
      <c r="DA23" s="13" t="s">
        <v>2772</v>
      </c>
      <c r="DB23" s="13" t="s">
        <v>2772</v>
      </c>
      <c r="DC23" s="13" t="s">
        <v>2772</v>
      </c>
      <c r="DD23" s="13" t="s">
        <v>2772</v>
      </c>
      <c r="DE23" s="8">
        <v>0</v>
      </c>
      <c r="DF23" s="8">
        <v>0</v>
      </c>
      <c r="DG23" s="8">
        <v>0</v>
      </c>
      <c r="DH23" s="8">
        <v>0</v>
      </c>
      <c r="DI23" s="17">
        <v>0</v>
      </c>
    </row>
    <row r="24" s="1" customFormat="1" ht="15.4" customHeight="1" spans="1:113">
      <c r="A24" s="9" t="s">
        <v>2798</v>
      </c>
      <c r="B24" s="10"/>
      <c r="C24" s="10" t="s">
        <v>2275</v>
      </c>
      <c r="D24" s="10" t="s">
        <v>2799</v>
      </c>
      <c r="E24" s="8">
        <v>63199123.92</v>
      </c>
      <c r="F24" s="8">
        <v>1468494.14</v>
      </c>
      <c r="G24" s="8">
        <v>195880.5</v>
      </c>
      <c r="H24" s="8">
        <v>53976</v>
      </c>
      <c r="I24" s="8">
        <v>19292</v>
      </c>
      <c r="J24" s="8">
        <v>0</v>
      </c>
      <c r="K24" s="8">
        <v>0</v>
      </c>
      <c r="L24" s="8">
        <v>60624</v>
      </c>
      <c r="M24" s="8">
        <v>9282.64</v>
      </c>
      <c r="N24" s="8">
        <v>28184.9</v>
      </c>
      <c r="O24" s="8">
        <v>0</v>
      </c>
      <c r="P24" s="8">
        <v>3047.7</v>
      </c>
      <c r="Q24" s="8">
        <v>48206.4</v>
      </c>
      <c r="R24" s="8">
        <v>0</v>
      </c>
      <c r="S24" s="8">
        <v>1050000</v>
      </c>
      <c r="T24" s="8">
        <v>58040629.78</v>
      </c>
      <c r="U24" s="8">
        <v>11426237.22</v>
      </c>
      <c r="V24" s="8">
        <v>6374733</v>
      </c>
      <c r="W24" s="8">
        <v>30000</v>
      </c>
      <c r="X24" s="8">
        <v>0</v>
      </c>
      <c r="Y24" s="8">
        <v>1273262</v>
      </c>
      <c r="Z24" s="8">
        <v>2554200.51</v>
      </c>
      <c r="AA24" s="8">
        <v>596453.66</v>
      </c>
      <c r="AB24" s="8">
        <v>50000</v>
      </c>
      <c r="AC24" s="8">
        <v>30105</v>
      </c>
      <c r="AD24" s="8">
        <v>1663860.9</v>
      </c>
      <c r="AE24" s="8">
        <v>0</v>
      </c>
      <c r="AF24" s="8">
        <v>10464839</v>
      </c>
      <c r="AG24" s="8">
        <v>500000</v>
      </c>
      <c r="AH24" s="8">
        <v>1858000</v>
      </c>
      <c r="AI24" s="8">
        <v>1505000</v>
      </c>
      <c r="AJ24" s="8">
        <v>3610759.09</v>
      </c>
      <c r="AK24" s="8">
        <v>50000</v>
      </c>
      <c r="AL24" s="8">
        <v>0</v>
      </c>
      <c r="AM24" s="8">
        <v>0</v>
      </c>
      <c r="AN24" s="8">
        <v>4380000</v>
      </c>
      <c r="AO24" s="8">
        <v>704000</v>
      </c>
      <c r="AP24" s="8">
        <v>403648</v>
      </c>
      <c r="AQ24" s="8">
        <v>585531.4</v>
      </c>
      <c r="AR24" s="8">
        <v>870000</v>
      </c>
      <c r="AS24" s="8">
        <v>1180000</v>
      </c>
      <c r="AT24" s="8">
        <v>0</v>
      </c>
      <c r="AU24" s="8">
        <v>7930000</v>
      </c>
      <c r="AV24" s="8">
        <v>3690000</v>
      </c>
      <c r="AW24" s="8">
        <v>0</v>
      </c>
      <c r="AX24" s="8">
        <v>0</v>
      </c>
      <c r="AY24" s="8">
        <v>0</v>
      </c>
      <c r="AZ24" s="8">
        <v>400000</v>
      </c>
      <c r="BA24" s="8">
        <v>830000</v>
      </c>
      <c r="BB24" s="8">
        <v>350000</v>
      </c>
      <c r="BC24" s="8">
        <v>0</v>
      </c>
      <c r="BD24" s="8">
        <v>0</v>
      </c>
      <c r="BE24" s="8">
        <v>0</v>
      </c>
      <c r="BF24" s="8">
        <v>0</v>
      </c>
      <c r="BG24" s="8">
        <v>0</v>
      </c>
      <c r="BH24" s="8">
        <v>2110000</v>
      </c>
      <c r="BI24" s="8">
        <v>0</v>
      </c>
      <c r="BJ24" s="8">
        <v>0</v>
      </c>
      <c r="BK24" s="8">
        <v>0</v>
      </c>
      <c r="BL24" s="8">
        <v>0</v>
      </c>
      <c r="BM24" s="8">
        <v>0</v>
      </c>
      <c r="BN24" s="13" t="s">
        <v>2772</v>
      </c>
      <c r="BO24" s="13" t="s">
        <v>2772</v>
      </c>
      <c r="BP24" s="13" t="s">
        <v>2772</v>
      </c>
      <c r="BQ24" s="13" t="s">
        <v>2772</v>
      </c>
      <c r="BR24" s="13" t="s">
        <v>2772</v>
      </c>
      <c r="BS24" s="13" t="s">
        <v>2772</v>
      </c>
      <c r="BT24" s="13" t="s">
        <v>2772</v>
      </c>
      <c r="BU24" s="13" t="s">
        <v>2772</v>
      </c>
      <c r="BV24" s="13" t="s">
        <v>2772</v>
      </c>
      <c r="BW24" s="13" t="s">
        <v>2772</v>
      </c>
      <c r="BX24" s="13" t="s">
        <v>2772</v>
      </c>
      <c r="BY24" s="13" t="s">
        <v>2772</v>
      </c>
      <c r="BZ24" s="13" t="s">
        <v>2772</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13" t="s">
        <v>2772</v>
      </c>
      <c r="CS24" s="13" t="s">
        <v>2772</v>
      </c>
      <c r="CT24" s="13" t="s">
        <v>2772</v>
      </c>
      <c r="CU24" s="8">
        <v>0</v>
      </c>
      <c r="CV24" s="8">
        <v>0</v>
      </c>
      <c r="CW24" s="8">
        <v>0</v>
      </c>
      <c r="CX24" s="8">
        <v>0</v>
      </c>
      <c r="CY24" s="8">
        <v>0</v>
      </c>
      <c r="CZ24" s="8">
        <v>0</v>
      </c>
      <c r="DA24" s="13" t="s">
        <v>2772</v>
      </c>
      <c r="DB24" s="13" t="s">
        <v>2772</v>
      </c>
      <c r="DC24" s="13" t="s">
        <v>2772</v>
      </c>
      <c r="DD24" s="13" t="s">
        <v>2772</v>
      </c>
      <c r="DE24" s="8">
        <v>0</v>
      </c>
      <c r="DF24" s="8">
        <v>0</v>
      </c>
      <c r="DG24" s="8">
        <v>0</v>
      </c>
      <c r="DH24" s="8">
        <v>0</v>
      </c>
      <c r="DI24" s="17">
        <v>0</v>
      </c>
    </row>
    <row r="25" s="1" customFormat="1" ht="15.4" customHeight="1" spans="1:113">
      <c r="A25" s="9" t="s">
        <v>2800</v>
      </c>
      <c r="B25" s="10"/>
      <c r="C25" s="10" t="s">
        <v>2275</v>
      </c>
      <c r="D25" s="10" t="s">
        <v>2801</v>
      </c>
      <c r="E25" s="8">
        <v>32812279.41</v>
      </c>
      <c r="F25" s="8">
        <v>21419082.37</v>
      </c>
      <c r="G25" s="8">
        <v>8481321.66</v>
      </c>
      <c r="H25" s="8">
        <v>3450116</v>
      </c>
      <c r="I25" s="8">
        <v>1641121</v>
      </c>
      <c r="J25" s="8">
        <v>373430</v>
      </c>
      <c r="K25" s="8">
        <v>0</v>
      </c>
      <c r="L25" s="8">
        <v>3606219.8</v>
      </c>
      <c r="M25" s="8">
        <v>1391802.68</v>
      </c>
      <c r="N25" s="8">
        <v>799977.33</v>
      </c>
      <c r="O25" s="8">
        <v>0</v>
      </c>
      <c r="P25" s="8">
        <v>106789.1</v>
      </c>
      <c r="Q25" s="8">
        <v>1315244.8</v>
      </c>
      <c r="R25" s="8">
        <v>0</v>
      </c>
      <c r="S25" s="8">
        <v>253060</v>
      </c>
      <c r="T25" s="8">
        <v>10423947.04</v>
      </c>
      <c r="U25" s="8">
        <v>1180214.1</v>
      </c>
      <c r="V25" s="8">
        <v>628254</v>
      </c>
      <c r="W25" s="8">
        <v>30000</v>
      </c>
      <c r="X25" s="8">
        <v>0</v>
      </c>
      <c r="Y25" s="8">
        <v>1684.8</v>
      </c>
      <c r="Z25" s="8">
        <v>235661.69</v>
      </c>
      <c r="AA25" s="8">
        <v>23638</v>
      </c>
      <c r="AB25" s="8">
        <v>10661</v>
      </c>
      <c r="AC25" s="8">
        <v>7000</v>
      </c>
      <c r="AD25" s="8">
        <v>3403266.02</v>
      </c>
      <c r="AE25" s="8">
        <v>0</v>
      </c>
      <c r="AF25" s="8">
        <v>58228</v>
      </c>
      <c r="AG25" s="8">
        <v>41810</v>
      </c>
      <c r="AH25" s="8">
        <v>208624</v>
      </c>
      <c r="AI25" s="8">
        <v>47893.6</v>
      </c>
      <c r="AJ25" s="8">
        <v>126464</v>
      </c>
      <c r="AK25" s="8">
        <v>2670</v>
      </c>
      <c r="AL25" s="8">
        <v>0</v>
      </c>
      <c r="AM25" s="8">
        <v>0</v>
      </c>
      <c r="AN25" s="8">
        <v>249160</v>
      </c>
      <c r="AO25" s="8">
        <v>3427800</v>
      </c>
      <c r="AP25" s="8">
        <v>4821</v>
      </c>
      <c r="AQ25" s="8">
        <v>26496</v>
      </c>
      <c r="AR25" s="8">
        <v>133939.83</v>
      </c>
      <c r="AS25" s="8">
        <v>170804</v>
      </c>
      <c r="AT25" s="8">
        <v>0</v>
      </c>
      <c r="AU25" s="8">
        <v>404857</v>
      </c>
      <c r="AV25" s="8">
        <v>929122</v>
      </c>
      <c r="AW25" s="8">
        <v>0</v>
      </c>
      <c r="AX25" s="8">
        <v>0</v>
      </c>
      <c r="AY25" s="8">
        <v>0</v>
      </c>
      <c r="AZ25" s="8">
        <v>177941</v>
      </c>
      <c r="BA25" s="8">
        <v>745997</v>
      </c>
      <c r="BB25" s="8">
        <v>0</v>
      </c>
      <c r="BC25" s="8">
        <v>0</v>
      </c>
      <c r="BD25" s="8">
        <v>0</v>
      </c>
      <c r="BE25" s="8">
        <v>0</v>
      </c>
      <c r="BF25" s="8">
        <v>0</v>
      </c>
      <c r="BG25" s="8">
        <v>0</v>
      </c>
      <c r="BH25" s="8">
        <v>5184</v>
      </c>
      <c r="BI25" s="8">
        <v>0</v>
      </c>
      <c r="BJ25" s="8">
        <v>0</v>
      </c>
      <c r="BK25" s="8">
        <v>0</v>
      </c>
      <c r="BL25" s="8">
        <v>0</v>
      </c>
      <c r="BM25" s="8">
        <v>0</v>
      </c>
      <c r="BN25" s="13" t="s">
        <v>2772</v>
      </c>
      <c r="BO25" s="13" t="s">
        <v>2772</v>
      </c>
      <c r="BP25" s="13" t="s">
        <v>2772</v>
      </c>
      <c r="BQ25" s="13" t="s">
        <v>2772</v>
      </c>
      <c r="BR25" s="13" t="s">
        <v>2772</v>
      </c>
      <c r="BS25" s="13" t="s">
        <v>2772</v>
      </c>
      <c r="BT25" s="13" t="s">
        <v>2772</v>
      </c>
      <c r="BU25" s="13" t="s">
        <v>2772</v>
      </c>
      <c r="BV25" s="13" t="s">
        <v>2772</v>
      </c>
      <c r="BW25" s="13" t="s">
        <v>2772</v>
      </c>
      <c r="BX25" s="13" t="s">
        <v>2772</v>
      </c>
      <c r="BY25" s="13" t="s">
        <v>2772</v>
      </c>
      <c r="BZ25" s="13" t="s">
        <v>2772</v>
      </c>
      <c r="CA25" s="8">
        <v>40128</v>
      </c>
      <c r="CB25" s="8">
        <v>0</v>
      </c>
      <c r="CC25" s="8">
        <v>40128</v>
      </c>
      <c r="CD25" s="8">
        <v>0</v>
      </c>
      <c r="CE25" s="8">
        <v>0</v>
      </c>
      <c r="CF25" s="8">
        <v>0</v>
      </c>
      <c r="CG25" s="8">
        <v>0</v>
      </c>
      <c r="CH25" s="8">
        <v>0</v>
      </c>
      <c r="CI25" s="8">
        <v>0</v>
      </c>
      <c r="CJ25" s="8">
        <v>0</v>
      </c>
      <c r="CK25" s="8">
        <v>0</v>
      </c>
      <c r="CL25" s="8">
        <v>0</v>
      </c>
      <c r="CM25" s="8">
        <v>0</v>
      </c>
      <c r="CN25" s="8">
        <v>0</v>
      </c>
      <c r="CO25" s="8">
        <v>0</v>
      </c>
      <c r="CP25" s="8">
        <v>0</v>
      </c>
      <c r="CQ25" s="8">
        <v>0</v>
      </c>
      <c r="CR25" s="13" t="s">
        <v>2772</v>
      </c>
      <c r="CS25" s="13" t="s">
        <v>2772</v>
      </c>
      <c r="CT25" s="13" t="s">
        <v>2772</v>
      </c>
      <c r="CU25" s="8">
        <v>0</v>
      </c>
      <c r="CV25" s="8">
        <v>0</v>
      </c>
      <c r="CW25" s="8">
        <v>0</v>
      </c>
      <c r="CX25" s="8">
        <v>0</v>
      </c>
      <c r="CY25" s="8">
        <v>0</v>
      </c>
      <c r="CZ25" s="8">
        <v>0</v>
      </c>
      <c r="DA25" s="13" t="s">
        <v>2772</v>
      </c>
      <c r="DB25" s="13" t="s">
        <v>2772</v>
      </c>
      <c r="DC25" s="13" t="s">
        <v>2772</v>
      </c>
      <c r="DD25" s="13" t="s">
        <v>2772</v>
      </c>
      <c r="DE25" s="8">
        <v>0</v>
      </c>
      <c r="DF25" s="8">
        <v>0</v>
      </c>
      <c r="DG25" s="8">
        <v>0</v>
      </c>
      <c r="DH25" s="8">
        <v>0</v>
      </c>
      <c r="DI25" s="17">
        <v>0</v>
      </c>
    </row>
    <row r="26" s="1" customFormat="1" ht="15.4" customHeight="1" spans="1:113">
      <c r="A26" s="9" t="s">
        <v>2802</v>
      </c>
      <c r="B26" s="10"/>
      <c r="C26" s="10" t="s">
        <v>2275</v>
      </c>
      <c r="D26" s="10" t="s">
        <v>2777</v>
      </c>
      <c r="E26" s="8">
        <v>9228926.31</v>
      </c>
      <c r="F26" s="8">
        <v>5464032.04</v>
      </c>
      <c r="G26" s="8">
        <v>2814397.44</v>
      </c>
      <c r="H26" s="8">
        <v>1072711</v>
      </c>
      <c r="I26" s="8">
        <v>157278</v>
      </c>
      <c r="J26" s="8">
        <v>0</v>
      </c>
      <c r="K26" s="8">
        <v>0</v>
      </c>
      <c r="L26" s="8">
        <v>779160.08</v>
      </c>
      <c r="M26" s="8">
        <v>47729.28</v>
      </c>
      <c r="N26" s="8">
        <v>236143.2</v>
      </c>
      <c r="O26" s="8">
        <v>0</v>
      </c>
      <c r="P26" s="8">
        <v>36727.44</v>
      </c>
      <c r="Q26" s="8">
        <v>319885.6</v>
      </c>
      <c r="R26" s="8">
        <v>0</v>
      </c>
      <c r="S26" s="8">
        <v>0</v>
      </c>
      <c r="T26" s="8">
        <v>3273693.27</v>
      </c>
      <c r="U26" s="8">
        <v>495236.1</v>
      </c>
      <c r="V26" s="8">
        <v>463400</v>
      </c>
      <c r="W26" s="8">
        <v>0</v>
      </c>
      <c r="X26" s="8">
        <v>0</v>
      </c>
      <c r="Y26" s="8">
        <v>0</v>
      </c>
      <c r="Z26" s="8">
        <v>34760.15</v>
      </c>
      <c r="AA26" s="8">
        <v>9121</v>
      </c>
      <c r="AB26" s="8">
        <v>2405</v>
      </c>
      <c r="AC26" s="8">
        <v>0</v>
      </c>
      <c r="AD26" s="8">
        <v>453216.02</v>
      </c>
      <c r="AE26" s="8">
        <v>0</v>
      </c>
      <c r="AF26" s="8">
        <v>0</v>
      </c>
      <c r="AG26" s="8">
        <v>26810</v>
      </c>
      <c r="AH26" s="8">
        <v>143424</v>
      </c>
      <c r="AI26" s="8">
        <v>0</v>
      </c>
      <c r="AJ26" s="8">
        <v>25697</v>
      </c>
      <c r="AK26" s="8">
        <v>2670</v>
      </c>
      <c r="AL26" s="8">
        <v>0</v>
      </c>
      <c r="AM26" s="8">
        <v>0</v>
      </c>
      <c r="AN26" s="8">
        <v>0</v>
      </c>
      <c r="AO26" s="8">
        <v>1228800</v>
      </c>
      <c r="AP26" s="8">
        <v>4821</v>
      </c>
      <c r="AQ26" s="8">
        <v>6720</v>
      </c>
      <c r="AR26" s="8">
        <v>0</v>
      </c>
      <c r="AS26" s="8">
        <v>46600</v>
      </c>
      <c r="AT26" s="8">
        <v>0</v>
      </c>
      <c r="AU26" s="8">
        <v>330013</v>
      </c>
      <c r="AV26" s="8">
        <v>451073</v>
      </c>
      <c r="AW26" s="8">
        <v>0</v>
      </c>
      <c r="AX26" s="8">
        <v>0</v>
      </c>
      <c r="AY26" s="8">
        <v>0</v>
      </c>
      <c r="AZ26" s="8">
        <v>0</v>
      </c>
      <c r="BA26" s="8">
        <v>445889</v>
      </c>
      <c r="BB26" s="8">
        <v>0</v>
      </c>
      <c r="BC26" s="8">
        <v>0</v>
      </c>
      <c r="BD26" s="8">
        <v>0</v>
      </c>
      <c r="BE26" s="8">
        <v>0</v>
      </c>
      <c r="BF26" s="8">
        <v>0</v>
      </c>
      <c r="BG26" s="8">
        <v>0</v>
      </c>
      <c r="BH26" s="8">
        <v>5184</v>
      </c>
      <c r="BI26" s="8">
        <v>0</v>
      </c>
      <c r="BJ26" s="8">
        <v>0</v>
      </c>
      <c r="BK26" s="8">
        <v>0</v>
      </c>
      <c r="BL26" s="8">
        <v>0</v>
      </c>
      <c r="BM26" s="8">
        <v>0</v>
      </c>
      <c r="BN26" s="13" t="s">
        <v>2772</v>
      </c>
      <c r="BO26" s="13" t="s">
        <v>2772</v>
      </c>
      <c r="BP26" s="13" t="s">
        <v>2772</v>
      </c>
      <c r="BQ26" s="13" t="s">
        <v>2772</v>
      </c>
      <c r="BR26" s="13" t="s">
        <v>2772</v>
      </c>
      <c r="BS26" s="13" t="s">
        <v>2772</v>
      </c>
      <c r="BT26" s="13" t="s">
        <v>2772</v>
      </c>
      <c r="BU26" s="13" t="s">
        <v>2772</v>
      </c>
      <c r="BV26" s="13" t="s">
        <v>2772</v>
      </c>
      <c r="BW26" s="13" t="s">
        <v>2772</v>
      </c>
      <c r="BX26" s="13" t="s">
        <v>2772</v>
      </c>
      <c r="BY26" s="13" t="s">
        <v>2772</v>
      </c>
      <c r="BZ26" s="13" t="s">
        <v>2772</v>
      </c>
      <c r="CA26" s="8">
        <v>40128</v>
      </c>
      <c r="CB26" s="8">
        <v>0</v>
      </c>
      <c r="CC26" s="8">
        <v>40128</v>
      </c>
      <c r="CD26" s="8">
        <v>0</v>
      </c>
      <c r="CE26" s="8">
        <v>0</v>
      </c>
      <c r="CF26" s="8">
        <v>0</v>
      </c>
      <c r="CG26" s="8">
        <v>0</v>
      </c>
      <c r="CH26" s="8">
        <v>0</v>
      </c>
      <c r="CI26" s="8">
        <v>0</v>
      </c>
      <c r="CJ26" s="8">
        <v>0</v>
      </c>
      <c r="CK26" s="8">
        <v>0</v>
      </c>
      <c r="CL26" s="8">
        <v>0</v>
      </c>
      <c r="CM26" s="8">
        <v>0</v>
      </c>
      <c r="CN26" s="8">
        <v>0</v>
      </c>
      <c r="CO26" s="8">
        <v>0</v>
      </c>
      <c r="CP26" s="8">
        <v>0</v>
      </c>
      <c r="CQ26" s="8">
        <v>0</v>
      </c>
      <c r="CR26" s="13" t="s">
        <v>2772</v>
      </c>
      <c r="CS26" s="13" t="s">
        <v>2772</v>
      </c>
      <c r="CT26" s="13" t="s">
        <v>2772</v>
      </c>
      <c r="CU26" s="8">
        <v>0</v>
      </c>
      <c r="CV26" s="8">
        <v>0</v>
      </c>
      <c r="CW26" s="8">
        <v>0</v>
      </c>
      <c r="CX26" s="8">
        <v>0</v>
      </c>
      <c r="CY26" s="8">
        <v>0</v>
      </c>
      <c r="CZ26" s="8">
        <v>0</v>
      </c>
      <c r="DA26" s="13" t="s">
        <v>2772</v>
      </c>
      <c r="DB26" s="13" t="s">
        <v>2772</v>
      </c>
      <c r="DC26" s="13" t="s">
        <v>2772</v>
      </c>
      <c r="DD26" s="13" t="s">
        <v>2772</v>
      </c>
      <c r="DE26" s="8">
        <v>0</v>
      </c>
      <c r="DF26" s="8">
        <v>0</v>
      </c>
      <c r="DG26" s="8">
        <v>0</v>
      </c>
      <c r="DH26" s="8">
        <v>0</v>
      </c>
      <c r="DI26" s="17">
        <v>0</v>
      </c>
    </row>
    <row r="27" s="1" customFormat="1" ht="15.4" customHeight="1" spans="1:113">
      <c r="A27" s="9" t="s">
        <v>2803</v>
      </c>
      <c r="B27" s="10"/>
      <c r="C27" s="10" t="s">
        <v>2275</v>
      </c>
      <c r="D27" s="10" t="s">
        <v>2791</v>
      </c>
      <c r="E27" s="8">
        <v>10486730</v>
      </c>
      <c r="F27" s="8">
        <v>4240677.5</v>
      </c>
      <c r="G27" s="8">
        <v>1798970.22</v>
      </c>
      <c r="H27" s="8">
        <v>635107</v>
      </c>
      <c r="I27" s="8">
        <v>351535</v>
      </c>
      <c r="J27" s="8">
        <v>373430</v>
      </c>
      <c r="K27" s="8">
        <v>0</v>
      </c>
      <c r="L27" s="8">
        <v>382290.32</v>
      </c>
      <c r="M27" s="8">
        <v>2983.52</v>
      </c>
      <c r="N27" s="8">
        <v>178525.1</v>
      </c>
      <c r="O27" s="8">
        <v>0</v>
      </c>
      <c r="P27" s="8">
        <v>21612.54</v>
      </c>
      <c r="Q27" s="8">
        <v>243163.8</v>
      </c>
      <c r="R27" s="8">
        <v>0</v>
      </c>
      <c r="S27" s="8">
        <v>253060</v>
      </c>
      <c r="T27" s="8">
        <v>5945944.5</v>
      </c>
      <c r="U27" s="8">
        <v>446502.5</v>
      </c>
      <c r="V27" s="8">
        <v>90514</v>
      </c>
      <c r="W27" s="8">
        <v>30000</v>
      </c>
      <c r="X27" s="8">
        <v>0</v>
      </c>
      <c r="Y27" s="8">
        <v>0</v>
      </c>
      <c r="Z27" s="8">
        <v>177064</v>
      </c>
      <c r="AA27" s="8">
        <v>6828</v>
      </c>
      <c r="AB27" s="8">
        <v>0</v>
      </c>
      <c r="AC27" s="8">
        <v>7000</v>
      </c>
      <c r="AD27" s="8">
        <v>2339593</v>
      </c>
      <c r="AE27" s="8">
        <v>0</v>
      </c>
      <c r="AF27" s="8">
        <v>33248</v>
      </c>
      <c r="AG27" s="8">
        <v>15000</v>
      </c>
      <c r="AH27" s="8">
        <v>65200</v>
      </c>
      <c r="AI27" s="8">
        <v>45960</v>
      </c>
      <c r="AJ27" s="8">
        <v>52177</v>
      </c>
      <c r="AK27" s="8">
        <v>0</v>
      </c>
      <c r="AL27" s="8">
        <v>0</v>
      </c>
      <c r="AM27" s="8">
        <v>0</v>
      </c>
      <c r="AN27" s="8">
        <v>249160</v>
      </c>
      <c r="AO27" s="8">
        <v>2199000</v>
      </c>
      <c r="AP27" s="8">
        <v>0</v>
      </c>
      <c r="AQ27" s="8">
        <v>0</v>
      </c>
      <c r="AR27" s="8">
        <v>0</v>
      </c>
      <c r="AS27" s="8">
        <v>113854</v>
      </c>
      <c r="AT27" s="8">
        <v>0</v>
      </c>
      <c r="AU27" s="8">
        <v>74844</v>
      </c>
      <c r="AV27" s="8">
        <v>300108</v>
      </c>
      <c r="AW27" s="8">
        <v>0</v>
      </c>
      <c r="AX27" s="8">
        <v>0</v>
      </c>
      <c r="AY27" s="8">
        <v>0</v>
      </c>
      <c r="AZ27" s="8">
        <v>0</v>
      </c>
      <c r="BA27" s="8">
        <v>300108</v>
      </c>
      <c r="BB27" s="8">
        <v>0</v>
      </c>
      <c r="BC27" s="8">
        <v>0</v>
      </c>
      <c r="BD27" s="8">
        <v>0</v>
      </c>
      <c r="BE27" s="8">
        <v>0</v>
      </c>
      <c r="BF27" s="8">
        <v>0</v>
      </c>
      <c r="BG27" s="8">
        <v>0</v>
      </c>
      <c r="BH27" s="8">
        <v>0</v>
      </c>
      <c r="BI27" s="8">
        <v>0</v>
      </c>
      <c r="BJ27" s="8">
        <v>0</v>
      </c>
      <c r="BK27" s="8">
        <v>0</v>
      </c>
      <c r="BL27" s="8">
        <v>0</v>
      </c>
      <c r="BM27" s="8">
        <v>0</v>
      </c>
      <c r="BN27" s="13" t="s">
        <v>2772</v>
      </c>
      <c r="BO27" s="13" t="s">
        <v>2772</v>
      </c>
      <c r="BP27" s="13" t="s">
        <v>2772</v>
      </c>
      <c r="BQ27" s="13" t="s">
        <v>2772</v>
      </c>
      <c r="BR27" s="13" t="s">
        <v>2772</v>
      </c>
      <c r="BS27" s="13" t="s">
        <v>2772</v>
      </c>
      <c r="BT27" s="13" t="s">
        <v>2772</v>
      </c>
      <c r="BU27" s="13" t="s">
        <v>2772</v>
      </c>
      <c r="BV27" s="13" t="s">
        <v>2772</v>
      </c>
      <c r="BW27" s="13" t="s">
        <v>2772</v>
      </c>
      <c r="BX27" s="13" t="s">
        <v>2772</v>
      </c>
      <c r="BY27" s="13" t="s">
        <v>2772</v>
      </c>
      <c r="BZ27" s="13" t="s">
        <v>2772</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13" t="s">
        <v>2772</v>
      </c>
      <c r="CS27" s="13" t="s">
        <v>2772</v>
      </c>
      <c r="CT27" s="13" t="s">
        <v>2772</v>
      </c>
      <c r="CU27" s="8">
        <v>0</v>
      </c>
      <c r="CV27" s="8">
        <v>0</v>
      </c>
      <c r="CW27" s="8">
        <v>0</v>
      </c>
      <c r="CX27" s="8">
        <v>0</v>
      </c>
      <c r="CY27" s="8">
        <v>0</v>
      </c>
      <c r="CZ27" s="8">
        <v>0</v>
      </c>
      <c r="DA27" s="13" t="s">
        <v>2772</v>
      </c>
      <c r="DB27" s="13" t="s">
        <v>2772</v>
      </c>
      <c r="DC27" s="13" t="s">
        <v>2772</v>
      </c>
      <c r="DD27" s="13" t="s">
        <v>2772</v>
      </c>
      <c r="DE27" s="8">
        <v>0</v>
      </c>
      <c r="DF27" s="8">
        <v>0</v>
      </c>
      <c r="DG27" s="8">
        <v>0</v>
      </c>
      <c r="DH27" s="8">
        <v>0</v>
      </c>
      <c r="DI27" s="17">
        <v>0</v>
      </c>
    </row>
    <row r="28" s="1" customFormat="1" ht="15.4" customHeight="1" spans="1:113">
      <c r="A28" s="9" t="s">
        <v>2804</v>
      </c>
      <c r="B28" s="10"/>
      <c r="C28" s="10" t="s">
        <v>2275</v>
      </c>
      <c r="D28" s="10" t="s">
        <v>2805</v>
      </c>
      <c r="E28" s="8">
        <v>13016623.1</v>
      </c>
      <c r="F28" s="8">
        <v>11714372.83</v>
      </c>
      <c r="G28" s="8">
        <v>3867954</v>
      </c>
      <c r="H28" s="8">
        <v>1742298</v>
      </c>
      <c r="I28" s="8">
        <v>1132308</v>
      </c>
      <c r="J28" s="8">
        <v>0</v>
      </c>
      <c r="K28" s="8">
        <v>0</v>
      </c>
      <c r="L28" s="8">
        <v>2444769.4</v>
      </c>
      <c r="M28" s="8">
        <v>1341089.88</v>
      </c>
      <c r="N28" s="8">
        <v>385309.03</v>
      </c>
      <c r="O28" s="8">
        <v>0</v>
      </c>
      <c r="P28" s="8">
        <v>48449.12</v>
      </c>
      <c r="Q28" s="8">
        <v>752195.4</v>
      </c>
      <c r="R28" s="8">
        <v>0</v>
      </c>
      <c r="S28" s="8">
        <v>0</v>
      </c>
      <c r="T28" s="8">
        <v>1124309.27</v>
      </c>
      <c r="U28" s="8">
        <v>188475.5</v>
      </c>
      <c r="V28" s="8">
        <v>44340</v>
      </c>
      <c r="W28" s="8">
        <v>0</v>
      </c>
      <c r="X28" s="8">
        <v>0</v>
      </c>
      <c r="Y28" s="8">
        <v>1684.8</v>
      </c>
      <c r="Z28" s="8">
        <v>23837.54</v>
      </c>
      <c r="AA28" s="8">
        <v>7689</v>
      </c>
      <c r="AB28" s="8">
        <v>8256</v>
      </c>
      <c r="AC28" s="8">
        <v>0</v>
      </c>
      <c r="AD28" s="8">
        <v>610457</v>
      </c>
      <c r="AE28" s="8">
        <v>0</v>
      </c>
      <c r="AF28" s="8">
        <v>24980</v>
      </c>
      <c r="AG28" s="8">
        <v>0</v>
      </c>
      <c r="AH28" s="8">
        <v>0</v>
      </c>
      <c r="AI28" s="8">
        <v>1933.6</v>
      </c>
      <c r="AJ28" s="8">
        <v>48590</v>
      </c>
      <c r="AK28" s="8">
        <v>0</v>
      </c>
      <c r="AL28" s="8">
        <v>0</v>
      </c>
      <c r="AM28" s="8">
        <v>0</v>
      </c>
      <c r="AN28" s="8">
        <v>0</v>
      </c>
      <c r="AO28" s="8">
        <v>0</v>
      </c>
      <c r="AP28" s="8">
        <v>0</v>
      </c>
      <c r="AQ28" s="8">
        <v>19776</v>
      </c>
      <c r="AR28" s="8">
        <v>133939.83</v>
      </c>
      <c r="AS28" s="8">
        <v>10350</v>
      </c>
      <c r="AT28" s="8">
        <v>0</v>
      </c>
      <c r="AU28" s="8">
        <v>0</v>
      </c>
      <c r="AV28" s="8">
        <v>177941</v>
      </c>
      <c r="AW28" s="8">
        <v>0</v>
      </c>
      <c r="AX28" s="8">
        <v>0</v>
      </c>
      <c r="AY28" s="8">
        <v>0</v>
      </c>
      <c r="AZ28" s="8">
        <v>177941</v>
      </c>
      <c r="BA28" s="8">
        <v>0</v>
      </c>
      <c r="BB28" s="8">
        <v>0</v>
      </c>
      <c r="BC28" s="8">
        <v>0</v>
      </c>
      <c r="BD28" s="8">
        <v>0</v>
      </c>
      <c r="BE28" s="8">
        <v>0</v>
      </c>
      <c r="BF28" s="8">
        <v>0</v>
      </c>
      <c r="BG28" s="8">
        <v>0</v>
      </c>
      <c r="BH28" s="8">
        <v>0</v>
      </c>
      <c r="BI28" s="8">
        <v>0</v>
      </c>
      <c r="BJ28" s="8">
        <v>0</v>
      </c>
      <c r="BK28" s="8">
        <v>0</v>
      </c>
      <c r="BL28" s="8">
        <v>0</v>
      </c>
      <c r="BM28" s="8">
        <v>0</v>
      </c>
      <c r="BN28" s="13" t="s">
        <v>2772</v>
      </c>
      <c r="BO28" s="13" t="s">
        <v>2772</v>
      </c>
      <c r="BP28" s="13" t="s">
        <v>2772</v>
      </c>
      <c r="BQ28" s="13" t="s">
        <v>2772</v>
      </c>
      <c r="BR28" s="13" t="s">
        <v>2772</v>
      </c>
      <c r="BS28" s="13" t="s">
        <v>2772</v>
      </c>
      <c r="BT28" s="13" t="s">
        <v>2772</v>
      </c>
      <c r="BU28" s="13" t="s">
        <v>2772</v>
      </c>
      <c r="BV28" s="13" t="s">
        <v>2772</v>
      </c>
      <c r="BW28" s="13" t="s">
        <v>2772</v>
      </c>
      <c r="BX28" s="13" t="s">
        <v>2772</v>
      </c>
      <c r="BY28" s="13" t="s">
        <v>2772</v>
      </c>
      <c r="BZ28" s="13" t="s">
        <v>2772</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13" t="s">
        <v>2772</v>
      </c>
      <c r="CS28" s="13" t="s">
        <v>2772</v>
      </c>
      <c r="CT28" s="13" t="s">
        <v>2772</v>
      </c>
      <c r="CU28" s="8">
        <v>0</v>
      </c>
      <c r="CV28" s="8">
        <v>0</v>
      </c>
      <c r="CW28" s="8">
        <v>0</v>
      </c>
      <c r="CX28" s="8">
        <v>0</v>
      </c>
      <c r="CY28" s="8">
        <v>0</v>
      </c>
      <c r="CZ28" s="8">
        <v>0</v>
      </c>
      <c r="DA28" s="13" t="s">
        <v>2772</v>
      </c>
      <c r="DB28" s="13" t="s">
        <v>2772</v>
      </c>
      <c r="DC28" s="13" t="s">
        <v>2772</v>
      </c>
      <c r="DD28" s="13" t="s">
        <v>2772</v>
      </c>
      <c r="DE28" s="8">
        <v>0</v>
      </c>
      <c r="DF28" s="8">
        <v>0</v>
      </c>
      <c r="DG28" s="8">
        <v>0</v>
      </c>
      <c r="DH28" s="8">
        <v>0</v>
      </c>
      <c r="DI28" s="17">
        <v>0</v>
      </c>
    </row>
    <row r="29" s="1" customFormat="1" ht="15.4" customHeight="1" spans="1:113">
      <c r="A29" s="9" t="s">
        <v>2806</v>
      </c>
      <c r="B29" s="10"/>
      <c r="C29" s="10" t="s">
        <v>2275</v>
      </c>
      <c r="D29" s="10" t="s">
        <v>2807</v>
      </c>
      <c r="E29" s="8">
        <v>80000</v>
      </c>
      <c r="F29" s="8">
        <v>0</v>
      </c>
      <c r="G29" s="8">
        <v>0</v>
      </c>
      <c r="H29" s="8">
        <v>0</v>
      </c>
      <c r="I29" s="8">
        <v>0</v>
      </c>
      <c r="J29" s="8">
        <v>0</v>
      </c>
      <c r="K29" s="8">
        <v>0</v>
      </c>
      <c r="L29" s="8">
        <v>0</v>
      </c>
      <c r="M29" s="8">
        <v>0</v>
      </c>
      <c r="N29" s="8">
        <v>0</v>
      </c>
      <c r="O29" s="8">
        <v>0</v>
      </c>
      <c r="P29" s="8">
        <v>0</v>
      </c>
      <c r="Q29" s="8">
        <v>0</v>
      </c>
      <c r="R29" s="8">
        <v>0</v>
      </c>
      <c r="S29" s="8">
        <v>0</v>
      </c>
      <c r="T29" s="8">
        <v>80000</v>
      </c>
      <c r="U29" s="8">
        <v>50000</v>
      </c>
      <c r="V29" s="8">
        <v>30000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13" t="s">
        <v>2772</v>
      </c>
      <c r="BO29" s="13" t="s">
        <v>2772</v>
      </c>
      <c r="BP29" s="13" t="s">
        <v>2772</v>
      </c>
      <c r="BQ29" s="13" t="s">
        <v>2772</v>
      </c>
      <c r="BR29" s="13" t="s">
        <v>2772</v>
      </c>
      <c r="BS29" s="13" t="s">
        <v>2772</v>
      </c>
      <c r="BT29" s="13" t="s">
        <v>2772</v>
      </c>
      <c r="BU29" s="13" t="s">
        <v>2772</v>
      </c>
      <c r="BV29" s="13" t="s">
        <v>2772</v>
      </c>
      <c r="BW29" s="13" t="s">
        <v>2772</v>
      </c>
      <c r="BX29" s="13" t="s">
        <v>2772</v>
      </c>
      <c r="BY29" s="13" t="s">
        <v>2772</v>
      </c>
      <c r="BZ29" s="13" t="s">
        <v>2772</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13" t="s">
        <v>2772</v>
      </c>
      <c r="CS29" s="13" t="s">
        <v>2772</v>
      </c>
      <c r="CT29" s="13" t="s">
        <v>2772</v>
      </c>
      <c r="CU29" s="8">
        <v>0</v>
      </c>
      <c r="CV29" s="8">
        <v>0</v>
      </c>
      <c r="CW29" s="8">
        <v>0</v>
      </c>
      <c r="CX29" s="8">
        <v>0</v>
      </c>
      <c r="CY29" s="8">
        <v>0</v>
      </c>
      <c r="CZ29" s="8">
        <v>0</v>
      </c>
      <c r="DA29" s="13" t="s">
        <v>2772</v>
      </c>
      <c r="DB29" s="13" t="s">
        <v>2772</v>
      </c>
      <c r="DC29" s="13" t="s">
        <v>2772</v>
      </c>
      <c r="DD29" s="13" t="s">
        <v>2772</v>
      </c>
      <c r="DE29" s="8">
        <v>0</v>
      </c>
      <c r="DF29" s="8">
        <v>0</v>
      </c>
      <c r="DG29" s="8">
        <v>0</v>
      </c>
      <c r="DH29" s="8">
        <v>0</v>
      </c>
      <c r="DI29" s="17">
        <v>0</v>
      </c>
    </row>
    <row r="30" s="1" customFormat="1" ht="15.4" customHeight="1" spans="1:113">
      <c r="A30" s="9" t="s">
        <v>2808</v>
      </c>
      <c r="B30" s="10"/>
      <c r="C30" s="10" t="s">
        <v>2275</v>
      </c>
      <c r="D30" s="10" t="s">
        <v>2809</v>
      </c>
      <c r="E30" s="8">
        <v>5676480.02</v>
      </c>
      <c r="F30" s="8">
        <v>2744309.99</v>
      </c>
      <c r="G30" s="8">
        <v>1275250.39</v>
      </c>
      <c r="H30" s="8">
        <v>758965</v>
      </c>
      <c r="I30" s="8">
        <v>125689</v>
      </c>
      <c r="J30" s="8">
        <v>0</v>
      </c>
      <c r="K30" s="8">
        <v>0</v>
      </c>
      <c r="L30" s="8">
        <v>328267.84</v>
      </c>
      <c r="M30" s="8">
        <v>0</v>
      </c>
      <c r="N30" s="8">
        <v>65879.35</v>
      </c>
      <c r="O30" s="8">
        <v>0</v>
      </c>
      <c r="P30" s="8">
        <v>25712.31</v>
      </c>
      <c r="Q30" s="8">
        <v>98563.75</v>
      </c>
      <c r="R30" s="8">
        <v>0</v>
      </c>
      <c r="S30" s="8">
        <v>65982.35</v>
      </c>
      <c r="T30" s="8">
        <v>2662170.03</v>
      </c>
      <c r="U30" s="8">
        <v>526616.6</v>
      </c>
      <c r="V30" s="8">
        <v>217351.43</v>
      </c>
      <c r="W30" s="8">
        <v>0</v>
      </c>
      <c r="X30" s="8">
        <v>0</v>
      </c>
      <c r="Y30" s="8">
        <v>2598.35</v>
      </c>
      <c r="Z30" s="8">
        <v>125896.75</v>
      </c>
      <c r="AA30" s="8">
        <v>25960</v>
      </c>
      <c r="AB30" s="8">
        <v>0</v>
      </c>
      <c r="AC30" s="8">
        <v>65983</v>
      </c>
      <c r="AD30" s="8">
        <v>358986.71</v>
      </c>
      <c r="AE30" s="8">
        <v>0</v>
      </c>
      <c r="AF30" s="8">
        <v>258568.19</v>
      </c>
      <c r="AG30" s="8">
        <v>0</v>
      </c>
      <c r="AH30" s="8">
        <v>22500</v>
      </c>
      <c r="AI30" s="8">
        <v>102813</v>
      </c>
      <c r="AJ30" s="8">
        <v>85050</v>
      </c>
      <c r="AK30" s="8">
        <v>0</v>
      </c>
      <c r="AL30" s="8">
        <v>0</v>
      </c>
      <c r="AM30" s="8">
        <v>0</v>
      </c>
      <c r="AN30" s="8">
        <v>448560</v>
      </c>
      <c r="AO30" s="8">
        <v>110000</v>
      </c>
      <c r="AP30" s="8">
        <v>32589</v>
      </c>
      <c r="AQ30" s="8">
        <v>65289</v>
      </c>
      <c r="AR30" s="8">
        <v>30520</v>
      </c>
      <c r="AS30" s="8">
        <v>59620</v>
      </c>
      <c r="AT30" s="8">
        <v>0</v>
      </c>
      <c r="AU30" s="8">
        <v>123268</v>
      </c>
      <c r="AV30" s="8">
        <v>270000</v>
      </c>
      <c r="AW30" s="8">
        <v>0</v>
      </c>
      <c r="AX30" s="8">
        <v>0</v>
      </c>
      <c r="AY30" s="8">
        <v>0</v>
      </c>
      <c r="AZ30" s="8">
        <v>0</v>
      </c>
      <c r="BA30" s="8">
        <v>220000</v>
      </c>
      <c r="BB30" s="8">
        <v>0</v>
      </c>
      <c r="BC30" s="8">
        <v>0</v>
      </c>
      <c r="BD30" s="8">
        <v>0</v>
      </c>
      <c r="BE30" s="8">
        <v>0</v>
      </c>
      <c r="BF30" s="8">
        <v>0</v>
      </c>
      <c r="BG30" s="8">
        <v>0</v>
      </c>
      <c r="BH30" s="8">
        <v>50000</v>
      </c>
      <c r="BI30" s="8">
        <v>0</v>
      </c>
      <c r="BJ30" s="8">
        <v>0</v>
      </c>
      <c r="BK30" s="8">
        <v>0</v>
      </c>
      <c r="BL30" s="8">
        <v>0</v>
      </c>
      <c r="BM30" s="8">
        <v>0</v>
      </c>
      <c r="BN30" s="13" t="s">
        <v>2772</v>
      </c>
      <c r="BO30" s="13" t="s">
        <v>2772</v>
      </c>
      <c r="BP30" s="13" t="s">
        <v>2772</v>
      </c>
      <c r="BQ30" s="13" t="s">
        <v>2772</v>
      </c>
      <c r="BR30" s="13" t="s">
        <v>2772</v>
      </c>
      <c r="BS30" s="13" t="s">
        <v>2772</v>
      </c>
      <c r="BT30" s="13" t="s">
        <v>2772</v>
      </c>
      <c r="BU30" s="13" t="s">
        <v>2772</v>
      </c>
      <c r="BV30" s="13" t="s">
        <v>2772</v>
      </c>
      <c r="BW30" s="13" t="s">
        <v>2772</v>
      </c>
      <c r="BX30" s="13" t="s">
        <v>2772</v>
      </c>
      <c r="BY30" s="13" t="s">
        <v>2772</v>
      </c>
      <c r="BZ30" s="13" t="s">
        <v>2772</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13" t="s">
        <v>2772</v>
      </c>
      <c r="CS30" s="13" t="s">
        <v>2772</v>
      </c>
      <c r="CT30" s="13" t="s">
        <v>2772</v>
      </c>
      <c r="CU30" s="8">
        <v>0</v>
      </c>
      <c r="CV30" s="8">
        <v>0</v>
      </c>
      <c r="CW30" s="8">
        <v>0</v>
      </c>
      <c r="CX30" s="8">
        <v>0</v>
      </c>
      <c r="CY30" s="8">
        <v>0</v>
      </c>
      <c r="CZ30" s="8">
        <v>0</v>
      </c>
      <c r="DA30" s="13" t="s">
        <v>2772</v>
      </c>
      <c r="DB30" s="13" t="s">
        <v>2772</v>
      </c>
      <c r="DC30" s="13" t="s">
        <v>2772</v>
      </c>
      <c r="DD30" s="13" t="s">
        <v>2772</v>
      </c>
      <c r="DE30" s="8">
        <v>0</v>
      </c>
      <c r="DF30" s="8">
        <v>0</v>
      </c>
      <c r="DG30" s="8">
        <v>0</v>
      </c>
      <c r="DH30" s="8">
        <v>0</v>
      </c>
      <c r="DI30" s="17">
        <v>0</v>
      </c>
    </row>
    <row r="31" s="1" customFormat="1" ht="15.4" customHeight="1" spans="1:113">
      <c r="A31" s="9" t="s">
        <v>2810</v>
      </c>
      <c r="B31" s="10"/>
      <c r="C31" s="10" t="s">
        <v>2275</v>
      </c>
      <c r="D31" s="10" t="s">
        <v>2777</v>
      </c>
      <c r="E31" s="8">
        <v>4636849.02</v>
      </c>
      <c r="F31" s="8">
        <v>2744309.99</v>
      </c>
      <c r="G31" s="8">
        <v>1275250.39</v>
      </c>
      <c r="H31" s="8">
        <v>758965</v>
      </c>
      <c r="I31" s="8">
        <v>125689</v>
      </c>
      <c r="J31" s="8">
        <v>0</v>
      </c>
      <c r="K31" s="8">
        <v>0</v>
      </c>
      <c r="L31" s="8">
        <v>328267.84</v>
      </c>
      <c r="M31" s="8">
        <v>0</v>
      </c>
      <c r="N31" s="8">
        <v>65879.35</v>
      </c>
      <c r="O31" s="8">
        <v>0</v>
      </c>
      <c r="P31" s="8">
        <v>25712.31</v>
      </c>
      <c r="Q31" s="8">
        <v>98563.75</v>
      </c>
      <c r="R31" s="8">
        <v>0</v>
      </c>
      <c r="S31" s="8">
        <v>65982.35</v>
      </c>
      <c r="T31" s="8">
        <v>1892539.03</v>
      </c>
      <c r="U31" s="8">
        <v>356985.6</v>
      </c>
      <c r="V31" s="8">
        <v>217351.43</v>
      </c>
      <c r="W31" s="8">
        <v>0</v>
      </c>
      <c r="X31" s="8">
        <v>0</v>
      </c>
      <c r="Y31" s="8">
        <v>2598.35</v>
      </c>
      <c r="Z31" s="8">
        <v>125896.75</v>
      </c>
      <c r="AA31" s="8">
        <v>25960</v>
      </c>
      <c r="AB31" s="8">
        <v>0</v>
      </c>
      <c r="AC31" s="8">
        <v>65983</v>
      </c>
      <c r="AD31" s="8">
        <v>358986.71</v>
      </c>
      <c r="AE31" s="8">
        <v>0</v>
      </c>
      <c r="AF31" s="8">
        <v>258568.19</v>
      </c>
      <c r="AG31" s="8">
        <v>0</v>
      </c>
      <c r="AH31" s="8">
        <v>22500</v>
      </c>
      <c r="AI31" s="8">
        <v>102813</v>
      </c>
      <c r="AJ31" s="8">
        <v>85050</v>
      </c>
      <c r="AK31" s="8">
        <v>0</v>
      </c>
      <c r="AL31" s="8">
        <v>0</v>
      </c>
      <c r="AM31" s="8">
        <v>0</v>
      </c>
      <c r="AN31" s="8">
        <v>78560</v>
      </c>
      <c r="AO31" s="8">
        <v>0</v>
      </c>
      <c r="AP31" s="8">
        <v>32589</v>
      </c>
      <c r="AQ31" s="8">
        <v>65289</v>
      </c>
      <c r="AR31" s="8">
        <v>30520</v>
      </c>
      <c r="AS31" s="8">
        <v>59620</v>
      </c>
      <c r="AT31" s="8">
        <v>0</v>
      </c>
      <c r="AU31" s="8">
        <v>3268</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13" t="s">
        <v>2772</v>
      </c>
      <c r="BO31" s="13" t="s">
        <v>2772</v>
      </c>
      <c r="BP31" s="13" t="s">
        <v>2772</v>
      </c>
      <c r="BQ31" s="13" t="s">
        <v>2772</v>
      </c>
      <c r="BR31" s="13" t="s">
        <v>2772</v>
      </c>
      <c r="BS31" s="13" t="s">
        <v>2772</v>
      </c>
      <c r="BT31" s="13" t="s">
        <v>2772</v>
      </c>
      <c r="BU31" s="13" t="s">
        <v>2772</v>
      </c>
      <c r="BV31" s="13" t="s">
        <v>2772</v>
      </c>
      <c r="BW31" s="13" t="s">
        <v>2772</v>
      </c>
      <c r="BX31" s="13" t="s">
        <v>2772</v>
      </c>
      <c r="BY31" s="13" t="s">
        <v>2772</v>
      </c>
      <c r="BZ31" s="13" t="s">
        <v>2772</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13" t="s">
        <v>2772</v>
      </c>
      <c r="CS31" s="13" t="s">
        <v>2772</v>
      </c>
      <c r="CT31" s="13" t="s">
        <v>2772</v>
      </c>
      <c r="CU31" s="8">
        <v>0</v>
      </c>
      <c r="CV31" s="8">
        <v>0</v>
      </c>
      <c r="CW31" s="8">
        <v>0</v>
      </c>
      <c r="CX31" s="8">
        <v>0</v>
      </c>
      <c r="CY31" s="8">
        <v>0</v>
      </c>
      <c r="CZ31" s="8">
        <v>0</v>
      </c>
      <c r="DA31" s="13" t="s">
        <v>2772</v>
      </c>
      <c r="DB31" s="13" t="s">
        <v>2772</v>
      </c>
      <c r="DC31" s="13" t="s">
        <v>2772</v>
      </c>
      <c r="DD31" s="13" t="s">
        <v>2772</v>
      </c>
      <c r="DE31" s="8">
        <v>0</v>
      </c>
      <c r="DF31" s="8">
        <v>0</v>
      </c>
      <c r="DG31" s="8">
        <v>0</v>
      </c>
      <c r="DH31" s="8">
        <v>0</v>
      </c>
      <c r="DI31" s="17">
        <v>0</v>
      </c>
    </row>
    <row r="32" s="1" customFormat="1" ht="15.4" customHeight="1" spans="1:113">
      <c r="A32" s="9" t="s">
        <v>2811</v>
      </c>
      <c r="B32" s="10"/>
      <c r="C32" s="10" t="s">
        <v>2275</v>
      </c>
      <c r="D32" s="10" t="s">
        <v>2812</v>
      </c>
      <c r="E32" s="8">
        <v>120000</v>
      </c>
      <c r="F32" s="8">
        <v>0</v>
      </c>
      <c r="G32" s="8">
        <v>0</v>
      </c>
      <c r="H32" s="8">
        <v>0</v>
      </c>
      <c r="I32" s="8">
        <v>0</v>
      </c>
      <c r="J32" s="8">
        <v>0</v>
      </c>
      <c r="K32" s="8">
        <v>0</v>
      </c>
      <c r="L32" s="8">
        <v>0</v>
      </c>
      <c r="M32" s="8">
        <v>0</v>
      </c>
      <c r="N32" s="8">
        <v>0</v>
      </c>
      <c r="O32" s="8">
        <v>0</v>
      </c>
      <c r="P32" s="8">
        <v>0</v>
      </c>
      <c r="Q32" s="8">
        <v>0</v>
      </c>
      <c r="R32" s="8">
        <v>0</v>
      </c>
      <c r="S32" s="8">
        <v>0</v>
      </c>
      <c r="T32" s="8">
        <v>120000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120000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13" t="s">
        <v>2772</v>
      </c>
      <c r="BO32" s="13" t="s">
        <v>2772</v>
      </c>
      <c r="BP32" s="13" t="s">
        <v>2772</v>
      </c>
      <c r="BQ32" s="13" t="s">
        <v>2772</v>
      </c>
      <c r="BR32" s="13" t="s">
        <v>2772</v>
      </c>
      <c r="BS32" s="13" t="s">
        <v>2772</v>
      </c>
      <c r="BT32" s="13" t="s">
        <v>2772</v>
      </c>
      <c r="BU32" s="13" t="s">
        <v>2772</v>
      </c>
      <c r="BV32" s="13" t="s">
        <v>2772</v>
      </c>
      <c r="BW32" s="13" t="s">
        <v>2772</v>
      </c>
      <c r="BX32" s="13" t="s">
        <v>2772</v>
      </c>
      <c r="BY32" s="13" t="s">
        <v>2772</v>
      </c>
      <c r="BZ32" s="13" t="s">
        <v>2772</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13" t="s">
        <v>2772</v>
      </c>
      <c r="CS32" s="13" t="s">
        <v>2772</v>
      </c>
      <c r="CT32" s="13" t="s">
        <v>2772</v>
      </c>
      <c r="CU32" s="8">
        <v>0</v>
      </c>
      <c r="CV32" s="8">
        <v>0</v>
      </c>
      <c r="CW32" s="8">
        <v>0</v>
      </c>
      <c r="CX32" s="8">
        <v>0</v>
      </c>
      <c r="CY32" s="8">
        <v>0</v>
      </c>
      <c r="CZ32" s="8">
        <v>0</v>
      </c>
      <c r="DA32" s="13" t="s">
        <v>2772</v>
      </c>
      <c r="DB32" s="13" t="s">
        <v>2772</v>
      </c>
      <c r="DC32" s="13" t="s">
        <v>2772</v>
      </c>
      <c r="DD32" s="13" t="s">
        <v>2772</v>
      </c>
      <c r="DE32" s="8">
        <v>0</v>
      </c>
      <c r="DF32" s="8">
        <v>0</v>
      </c>
      <c r="DG32" s="8">
        <v>0</v>
      </c>
      <c r="DH32" s="8">
        <v>0</v>
      </c>
      <c r="DI32" s="17">
        <v>0</v>
      </c>
    </row>
    <row r="33" s="1" customFormat="1" ht="15.4" customHeight="1" spans="1:113">
      <c r="A33" s="9" t="s">
        <v>2813</v>
      </c>
      <c r="B33" s="10"/>
      <c r="C33" s="10" t="s">
        <v>2275</v>
      </c>
      <c r="D33" s="10" t="s">
        <v>2814</v>
      </c>
      <c r="E33" s="8">
        <v>80000</v>
      </c>
      <c r="F33" s="8">
        <v>0</v>
      </c>
      <c r="G33" s="8">
        <v>0</v>
      </c>
      <c r="H33" s="8">
        <v>0</v>
      </c>
      <c r="I33" s="8">
        <v>0</v>
      </c>
      <c r="J33" s="8">
        <v>0</v>
      </c>
      <c r="K33" s="8">
        <v>0</v>
      </c>
      <c r="L33" s="8">
        <v>0</v>
      </c>
      <c r="M33" s="8">
        <v>0</v>
      </c>
      <c r="N33" s="8">
        <v>0</v>
      </c>
      <c r="O33" s="8">
        <v>0</v>
      </c>
      <c r="P33" s="8">
        <v>0</v>
      </c>
      <c r="Q33" s="8">
        <v>0</v>
      </c>
      <c r="R33" s="8">
        <v>0</v>
      </c>
      <c r="S33" s="8">
        <v>0</v>
      </c>
      <c r="T33" s="8">
        <v>80000</v>
      </c>
      <c r="U33" s="8">
        <v>80000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13" t="s">
        <v>2772</v>
      </c>
      <c r="BO33" s="13" t="s">
        <v>2772</v>
      </c>
      <c r="BP33" s="13" t="s">
        <v>2772</v>
      </c>
      <c r="BQ33" s="13" t="s">
        <v>2772</v>
      </c>
      <c r="BR33" s="13" t="s">
        <v>2772</v>
      </c>
      <c r="BS33" s="13" t="s">
        <v>2772</v>
      </c>
      <c r="BT33" s="13" t="s">
        <v>2772</v>
      </c>
      <c r="BU33" s="13" t="s">
        <v>2772</v>
      </c>
      <c r="BV33" s="13" t="s">
        <v>2772</v>
      </c>
      <c r="BW33" s="13" t="s">
        <v>2772</v>
      </c>
      <c r="BX33" s="13" t="s">
        <v>2772</v>
      </c>
      <c r="BY33" s="13" t="s">
        <v>2772</v>
      </c>
      <c r="BZ33" s="13" t="s">
        <v>2772</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13" t="s">
        <v>2772</v>
      </c>
      <c r="CS33" s="13" t="s">
        <v>2772</v>
      </c>
      <c r="CT33" s="13" t="s">
        <v>2772</v>
      </c>
      <c r="CU33" s="8">
        <v>0</v>
      </c>
      <c r="CV33" s="8">
        <v>0</v>
      </c>
      <c r="CW33" s="8">
        <v>0</v>
      </c>
      <c r="CX33" s="8">
        <v>0</v>
      </c>
      <c r="CY33" s="8">
        <v>0</v>
      </c>
      <c r="CZ33" s="8">
        <v>0</v>
      </c>
      <c r="DA33" s="13" t="s">
        <v>2772</v>
      </c>
      <c r="DB33" s="13" t="s">
        <v>2772</v>
      </c>
      <c r="DC33" s="13" t="s">
        <v>2772</v>
      </c>
      <c r="DD33" s="13" t="s">
        <v>2772</v>
      </c>
      <c r="DE33" s="8">
        <v>0</v>
      </c>
      <c r="DF33" s="8">
        <v>0</v>
      </c>
      <c r="DG33" s="8">
        <v>0</v>
      </c>
      <c r="DH33" s="8">
        <v>0</v>
      </c>
      <c r="DI33" s="17">
        <v>0</v>
      </c>
    </row>
    <row r="34" s="1" customFormat="1" ht="15.4" customHeight="1" spans="1:113">
      <c r="A34" s="9" t="s">
        <v>2815</v>
      </c>
      <c r="B34" s="10"/>
      <c r="C34" s="10" t="s">
        <v>2275</v>
      </c>
      <c r="D34" s="10" t="s">
        <v>2816</v>
      </c>
      <c r="E34" s="8">
        <v>689631</v>
      </c>
      <c r="F34" s="8">
        <v>0</v>
      </c>
      <c r="G34" s="8">
        <v>0</v>
      </c>
      <c r="H34" s="8">
        <v>0</v>
      </c>
      <c r="I34" s="8">
        <v>0</v>
      </c>
      <c r="J34" s="8">
        <v>0</v>
      </c>
      <c r="K34" s="8">
        <v>0</v>
      </c>
      <c r="L34" s="8">
        <v>0</v>
      </c>
      <c r="M34" s="8">
        <v>0</v>
      </c>
      <c r="N34" s="8">
        <v>0</v>
      </c>
      <c r="O34" s="8">
        <v>0</v>
      </c>
      <c r="P34" s="8">
        <v>0</v>
      </c>
      <c r="Q34" s="8">
        <v>0</v>
      </c>
      <c r="R34" s="8">
        <v>0</v>
      </c>
      <c r="S34" s="8">
        <v>0</v>
      </c>
      <c r="T34" s="8">
        <v>419631</v>
      </c>
      <c r="U34" s="8">
        <v>89631</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220000</v>
      </c>
      <c r="AO34" s="8">
        <v>110000</v>
      </c>
      <c r="AP34" s="8">
        <v>0</v>
      </c>
      <c r="AQ34" s="8">
        <v>0</v>
      </c>
      <c r="AR34" s="8">
        <v>0</v>
      </c>
      <c r="AS34" s="8">
        <v>0</v>
      </c>
      <c r="AT34" s="8">
        <v>0</v>
      </c>
      <c r="AU34" s="8">
        <v>0</v>
      </c>
      <c r="AV34" s="8">
        <v>270000</v>
      </c>
      <c r="AW34" s="8">
        <v>0</v>
      </c>
      <c r="AX34" s="8">
        <v>0</v>
      </c>
      <c r="AY34" s="8">
        <v>0</v>
      </c>
      <c r="AZ34" s="8">
        <v>0</v>
      </c>
      <c r="BA34" s="8">
        <v>220000</v>
      </c>
      <c r="BB34" s="8">
        <v>0</v>
      </c>
      <c r="BC34" s="8">
        <v>0</v>
      </c>
      <c r="BD34" s="8">
        <v>0</v>
      </c>
      <c r="BE34" s="8">
        <v>0</v>
      </c>
      <c r="BF34" s="8">
        <v>0</v>
      </c>
      <c r="BG34" s="8">
        <v>0</v>
      </c>
      <c r="BH34" s="8">
        <v>50000</v>
      </c>
      <c r="BI34" s="8">
        <v>0</v>
      </c>
      <c r="BJ34" s="8">
        <v>0</v>
      </c>
      <c r="BK34" s="8">
        <v>0</v>
      </c>
      <c r="BL34" s="8">
        <v>0</v>
      </c>
      <c r="BM34" s="8">
        <v>0</v>
      </c>
      <c r="BN34" s="13" t="s">
        <v>2772</v>
      </c>
      <c r="BO34" s="13" t="s">
        <v>2772</v>
      </c>
      <c r="BP34" s="13" t="s">
        <v>2772</v>
      </c>
      <c r="BQ34" s="13" t="s">
        <v>2772</v>
      </c>
      <c r="BR34" s="13" t="s">
        <v>2772</v>
      </c>
      <c r="BS34" s="13" t="s">
        <v>2772</v>
      </c>
      <c r="BT34" s="13" t="s">
        <v>2772</v>
      </c>
      <c r="BU34" s="13" t="s">
        <v>2772</v>
      </c>
      <c r="BV34" s="13" t="s">
        <v>2772</v>
      </c>
      <c r="BW34" s="13" t="s">
        <v>2772</v>
      </c>
      <c r="BX34" s="13" t="s">
        <v>2772</v>
      </c>
      <c r="BY34" s="13" t="s">
        <v>2772</v>
      </c>
      <c r="BZ34" s="13" t="s">
        <v>2772</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13" t="s">
        <v>2772</v>
      </c>
      <c r="CS34" s="13" t="s">
        <v>2772</v>
      </c>
      <c r="CT34" s="13" t="s">
        <v>2772</v>
      </c>
      <c r="CU34" s="8">
        <v>0</v>
      </c>
      <c r="CV34" s="8">
        <v>0</v>
      </c>
      <c r="CW34" s="8">
        <v>0</v>
      </c>
      <c r="CX34" s="8">
        <v>0</v>
      </c>
      <c r="CY34" s="8">
        <v>0</v>
      </c>
      <c r="CZ34" s="8">
        <v>0</v>
      </c>
      <c r="DA34" s="13" t="s">
        <v>2772</v>
      </c>
      <c r="DB34" s="13" t="s">
        <v>2772</v>
      </c>
      <c r="DC34" s="13" t="s">
        <v>2772</v>
      </c>
      <c r="DD34" s="13" t="s">
        <v>2772</v>
      </c>
      <c r="DE34" s="8">
        <v>0</v>
      </c>
      <c r="DF34" s="8">
        <v>0</v>
      </c>
      <c r="DG34" s="8">
        <v>0</v>
      </c>
      <c r="DH34" s="8">
        <v>0</v>
      </c>
      <c r="DI34" s="17">
        <v>0</v>
      </c>
    </row>
    <row r="35" s="1" customFormat="1" ht="15.4" customHeight="1" spans="1:113">
      <c r="A35" s="9" t="s">
        <v>2817</v>
      </c>
      <c r="B35" s="10"/>
      <c r="C35" s="10" t="s">
        <v>2275</v>
      </c>
      <c r="D35" s="10" t="s">
        <v>2818</v>
      </c>
      <c r="E35" s="8">
        <v>150000</v>
      </c>
      <c r="F35" s="8">
        <v>0</v>
      </c>
      <c r="G35" s="8">
        <v>0</v>
      </c>
      <c r="H35" s="8">
        <v>0</v>
      </c>
      <c r="I35" s="8">
        <v>0</v>
      </c>
      <c r="J35" s="8">
        <v>0</v>
      </c>
      <c r="K35" s="8">
        <v>0</v>
      </c>
      <c r="L35" s="8">
        <v>0</v>
      </c>
      <c r="M35" s="8">
        <v>0</v>
      </c>
      <c r="N35" s="8">
        <v>0</v>
      </c>
      <c r="O35" s="8">
        <v>0</v>
      </c>
      <c r="P35" s="8">
        <v>0</v>
      </c>
      <c r="Q35" s="8">
        <v>0</v>
      </c>
      <c r="R35" s="8">
        <v>0</v>
      </c>
      <c r="S35" s="8">
        <v>0</v>
      </c>
      <c r="T35" s="8">
        <v>150000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150000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13" t="s">
        <v>2772</v>
      </c>
      <c r="BO35" s="13" t="s">
        <v>2772</v>
      </c>
      <c r="BP35" s="13" t="s">
        <v>2772</v>
      </c>
      <c r="BQ35" s="13" t="s">
        <v>2772</v>
      </c>
      <c r="BR35" s="13" t="s">
        <v>2772</v>
      </c>
      <c r="BS35" s="13" t="s">
        <v>2772</v>
      </c>
      <c r="BT35" s="13" t="s">
        <v>2772</v>
      </c>
      <c r="BU35" s="13" t="s">
        <v>2772</v>
      </c>
      <c r="BV35" s="13" t="s">
        <v>2772</v>
      </c>
      <c r="BW35" s="13" t="s">
        <v>2772</v>
      </c>
      <c r="BX35" s="13" t="s">
        <v>2772</v>
      </c>
      <c r="BY35" s="13" t="s">
        <v>2772</v>
      </c>
      <c r="BZ35" s="13" t="s">
        <v>2772</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13" t="s">
        <v>2772</v>
      </c>
      <c r="CS35" s="13" t="s">
        <v>2772</v>
      </c>
      <c r="CT35" s="13" t="s">
        <v>2772</v>
      </c>
      <c r="CU35" s="8">
        <v>0</v>
      </c>
      <c r="CV35" s="8">
        <v>0</v>
      </c>
      <c r="CW35" s="8">
        <v>0</v>
      </c>
      <c r="CX35" s="8">
        <v>0</v>
      </c>
      <c r="CY35" s="8">
        <v>0</v>
      </c>
      <c r="CZ35" s="8">
        <v>0</v>
      </c>
      <c r="DA35" s="13" t="s">
        <v>2772</v>
      </c>
      <c r="DB35" s="13" t="s">
        <v>2772</v>
      </c>
      <c r="DC35" s="13" t="s">
        <v>2772</v>
      </c>
      <c r="DD35" s="13" t="s">
        <v>2772</v>
      </c>
      <c r="DE35" s="8">
        <v>0</v>
      </c>
      <c r="DF35" s="8">
        <v>0</v>
      </c>
      <c r="DG35" s="8">
        <v>0</v>
      </c>
      <c r="DH35" s="8">
        <v>0</v>
      </c>
      <c r="DI35" s="17">
        <v>0</v>
      </c>
    </row>
    <row r="36" s="1" customFormat="1" ht="15.4" customHeight="1" spans="1:113">
      <c r="A36" s="9" t="s">
        <v>2819</v>
      </c>
      <c r="B36" s="10"/>
      <c r="C36" s="10" t="s">
        <v>2275</v>
      </c>
      <c r="D36" s="10" t="s">
        <v>2820</v>
      </c>
      <c r="E36" s="8">
        <v>32828508.7</v>
      </c>
      <c r="F36" s="8">
        <v>18699768.14</v>
      </c>
      <c r="G36" s="8">
        <v>7690407.86</v>
      </c>
      <c r="H36" s="8">
        <v>5792789</v>
      </c>
      <c r="I36" s="8">
        <v>2018768</v>
      </c>
      <c r="J36" s="8">
        <v>0</v>
      </c>
      <c r="K36" s="8">
        <v>0</v>
      </c>
      <c r="L36" s="8">
        <v>1372411.04</v>
      </c>
      <c r="M36" s="8">
        <v>3799.08</v>
      </c>
      <c r="N36" s="8">
        <v>714921.7</v>
      </c>
      <c r="O36" s="8">
        <v>0</v>
      </c>
      <c r="P36" s="8">
        <v>81385.06</v>
      </c>
      <c r="Q36" s="8">
        <v>1025286.4</v>
      </c>
      <c r="R36" s="8">
        <v>0</v>
      </c>
      <c r="S36" s="8">
        <v>0</v>
      </c>
      <c r="T36" s="8">
        <v>11315775.56</v>
      </c>
      <c r="U36" s="8">
        <v>2689836.23</v>
      </c>
      <c r="V36" s="8">
        <v>760574.8</v>
      </c>
      <c r="W36" s="8">
        <v>0</v>
      </c>
      <c r="X36" s="8">
        <v>15108.59</v>
      </c>
      <c r="Y36" s="8">
        <v>3913.21</v>
      </c>
      <c r="Z36" s="8">
        <v>116654.23</v>
      </c>
      <c r="AA36" s="8">
        <v>56900</v>
      </c>
      <c r="AB36" s="8">
        <v>0</v>
      </c>
      <c r="AC36" s="8">
        <v>51323</v>
      </c>
      <c r="AD36" s="8">
        <v>900811.8</v>
      </c>
      <c r="AE36" s="8">
        <v>0</v>
      </c>
      <c r="AF36" s="8">
        <v>170180</v>
      </c>
      <c r="AG36" s="8">
        <v>705810</v>
      </c>
      <c r="AH36" s="8">
        <v>1459730</v>
      </c>
      <c r="AI36" s="8">
        <v>648633.5</v>
      </c>
      <c r="AJ36" s="8">
        <v>203605</v>
      </c>
      <c r="AK36" s="8">
        <v>0</v>
      </c>
      <c r="AL36" s="8">
        <v>0</v>
      </c>
      <c r="AM36" s="8">
        <v>0</v>
      </c>
      <c r="AN36" s="8">
        <v>1659980</v>
      </c>
      <c r="AO36" s="8">
        <v>0</v>
      </c>
      <c r="AP36" s="8">
        <v>205006</v>
      </c>
      <c r="AQ36" s="8">
        <v>189825</v>
      </c>
      <c r="AR36" s="8">
        <v>91666.45</v>
      </c>
      <c r="AS36" s="8">
        <v>326556.33</v>
      </c>
      <c r="AT36" s="8">
        <v>0</v>
      </c>
      <c r="AU36" s="8">
        <v>1059661.42</v>
      </c>
      <c r="AV36" s="8">
        <v>2553790</v>
      </c>
      <c r="AW36" s="8">
        <v>0</v>
      </c>
      <c r="AX36" s="8">
        <v>0</v>
      </c>
      <c r="AY36" s="8">
        <v>0</v>
      </c>
      <c r="AZ36" s="8">
        <v>783216</v>
      </c>
      <c r="BA36" s="8">
        <v>1770574</v>
      </c>
      <c r="BB36" s="8">
        <v>0</v>
      </c>
      <c r="BC36" s="8">
        <v>0</v>
      </c>
      <c r="BD36" s="8">
        <v>0</v>
      </c>
      <c r="BE36" s="8">
        <v>0</v>
      </c>
      <c r="BF36" s="8">
        <v>0</v>
      </c>
      <c r="BG36" s="8">
        <v>0</v>
      </c>
      <c r="BH36" s="8">
        <v>0</v>
      </c>
      <c r="BI36" s="8">
        <v>0</v>
      </c>
      <c r="BJ36" s="8">
        <v>0</v>
      </c>
      <c r="BK36" s="8">
        <v>0</v>
      </c>
      <c r="BL36" s="8">
        <v>0</v>
      </c>
      <c r="BM36" s="8">
        <v>0</v>
      </c>
      <c r="BN36" s="13" t="s">
        <v>2772</v>
      </c>
      <c r="BO36" s="13" t="s">
        <v>2772</v>
      </c>
      <c r="BP36" s="13" t="s">
        <v>2772</v>
      </c>
      <c r="BQ36" s="13" t="s">
        <v>2772</v>
      </c>
      <c r="BR36" s="13" t="s">
        <v>2772</v>
      </c>
      <c r="BS36" s="13" t="s">
        <v>2772</v>
      </c>
      <c r="BT36" s="13" t="s">
        <v>2772</v>
      </c>
      <c r="BU36" s="13" t="s">
        <v>2772</v>
      </c>
      <c r="BV36" s="13" t="s">
        <v>2772</v>
      </c>
      <c r="BW36" s="13" t="s">
        <v>2772</v>
      </c>
      <c r="BX36" s="13" t="s">
        <v>2772</v>
      </c>
      <c r="BY36" s="13" t="s">
        <v>2772</v>
      </c>
      <c r="BZ36" s="13" t="s">
        <v>2772</v>
      </c>
      <c r="CA36" s="8">
        <v>259175</v>
      </c>
      <c r="CB36" s="8">
        <v>0</v>
      </c>
      <c r="CC36" s="8">
        <v>259175</v>
      </c>
      <c r="CD36" s="8">
        <v>0</v>
      </c>
      <c r="CE36" s="8">
        <v>0</v>
      </c>
      <c r="CF36" s="8">
        <v>0</v>
      </c>
      <c r="CG36" s="8">
        <v>0</v>
      </c>
      <c r="CH36" s="8">
        <v>0</v>
      </c>
      <c r="CI36" s="8">
        <v>0</v>
      </c>
      <c r="CJ36" s="8">
        <v>0</v>
      </c>
      <c r="CK36" s="8">
        <v>0</v>
      </c>
      <c r="CL36" s="8">
        <v>0</v>
      </c>
      <c r="CM36" s="8">
        <v>0</v>
      </c>
      <c r="CN36" s="8">
        <v>0</v>
      </c>
      <c r="CO36" s="8">
        <v>0</v>
      </c>
      <c r="CP36" s="8">
        <v>0</v>
      </c>
      <c r="CQ36" s="8">
        <v>0</v>
      </c>
      <c r="CR36" s="13" t="s">
        <v>2772</v>
      </c>
      <c r="CS36" s="13" t="s">
        <v>2772</v>
      </c>
      <c r="CT36" s="13" t="s">
        <v>2772</v>
      </c>
      <c r="CU36" s="8">
        <v>0</v>
      </c>
      <c r="CV36" s="8">
        <v>0</v>
      </c>
      <c r="CW36" s="8">
        <v>0</v>
      </c>
      <c r="CX36" s="8">
        <v>0</v>
      </c>
      <c r="CY36" s="8">
        <v>0</v>
      </c>
      <c r="CZ36" s="8">
        <v>0</v>
      </c>
      <c r="DA36" s="13" t="s">
        <v>2772</v>
      </c>
      <c r="DB36" s="13" t="s">
        <v>2772</v>
      </c>
      <c r="DC36" s="13" t="s">
        <v>2772</v>
      </c>
      <c r="DD36" s="13" t="s">
        <v>2772</v>
      </c>
      <c r="DE36" s="8">
        <v>0</v>
      </c>
      <c r="DF36" s="8">
        <v>0</v>
      </c>
      <c r="DG36" s="8">
        <v>0</v>
      </c>
      <c r="DH36" s="8">
        <v>0</v>
      </c>
      <c r="DI36" s="17">
        <v>0</v>
      </c>
    </row>
    <row r="37" s="1" customFormat="1" ht="15.4" customHeight="1" spans="1:113">
      <c r="A37" s="9" t="s">
        <v>2821</v>
      </c>
      <c r="B37" s="10"/>
      <c r="C37" s="10" t="s">
        <v>2275</v>
      </c>
      <c r="D37" s="10" t="s">
        <v>2777</v>
      </c>
      <c r="E37" s="8">
        <v>32828508.7</v>
      </c>
      <c r="F37" s="8">
        <v>18699768.14</v>
      </c>
      <c r="G37" s="8">
        <v>7690407.86</v>
      </c>
      <c r="H37" s="8">
        <v>5792789</v>
      </c>
      <c r="I37" s="8">
        <v>2018768</v>
      </c>
      <c r="J37" s="8">
        <v>0</v>
      </c>
      <c r="K37" s="8">
        <v>0</v>
      </c>
      <c r="L37" s="8">
        <v>1372411.04</v>
      </c>
      <c r="M37" s="8">
        <v>3799.08</v>
      </c>
      <c r="N37" s="8">
        <v>714921.7</v>
      </c>
      <c r="O37" s="8">
        <v>0</v>
      </c>
      <c r="P37" s="8">
        <v>81385.06</v>
      </c>
      <c r="Q37" s="8">
        <v>1025286.4</v>
      </c>
      <c r="R37" s="8">
        <v>0</v>
      </c>
      <c r="S37" s="8">
        <v>0</v>
      </c>
      <c r="T37" s="8">
        <v>11315775.56</v>
      </c>
      <c r="U37" s="8">
        <v>2689836.23</v>
      </c>
      <c r="V37" s="8">
        <v>760574.8</v>
      </c>
      <c r="W37" s="8">
        <v>0</v>
      </c>
      <c r="X37" s="8">
        <v>15108.59</v>
      </c>
      <c r="Y37" s="8">
        <v>3913.21</v>
      </c>
      <c r="Z37" s="8">
        <v>116654.23</v>
      </c>
      <c r="AA37" s="8">
        <v>56900</v>
      </c>
      <c r="AB37" s="8">
        <v>0</v>
      </c>
      <c r="AC37" s="8">
        <v>51323</v>
      </c>
      <c r="AD37" s="8">
        <v>900811.8</v>
      </c>
      <c r="AE37" s="8">
        <v>0</v>
      </c>
      <c r="AF37" s="8">
        <v>170180</v>
      </c>
      <c r="AG37" s="8">
        <v>705810</v>
      </c>
      <c r="AH37" s="8">
        <v>1459730</v>
      </c>
      <c r="AI37" s="8">
        <v>648633.5</v>
      </c>
      <c r="AJ37" s="8">
        <v>203605</v>
      </c>
      <c r="AK37" s="8">
        <v>0</v>
      </c>
      <c r="AL37" s="8">
        <v>0</v>
      </c>
      <c r="AM37" s="8">
        <v>0</v>
      </c>
      <c r="AN37" s="8">
        <v>1659980</v>
      </c>
      <c r="AO37" s="8">
        <v>0</v>
      </c>
      <c r="AP37" s="8">
        <v>205006</v>
      </c>
      <c r="AQ37" s="8">
        <v>189825</v>
      </c>
      <c r="AR37" s="8">
        <v>91666.45</v>
      </c>
      <c r="AS37" s="8">
        <v>326556.33</v>
      </c>
      <c r="AT37" s="8">
        <v>0</v>
      </c>
      <c r="AU37" s="8">
        <v>1059661.42</v>
      </c>
      <c r="AV37" s="8">
        <v>2553790</v>
      </c>
      <c r="AW37" s="8">
        <v>0</v>
      </c>
      <c r="AX37" s="8">
        <v>0</v>
      </c>
      <c r="AY37" s="8">
        <v>0</v>
      </c>
      <c r="AZ37" s="8">
        <v>783216</v>
      </c>
      <c r="BA37" s="8">
        <v>1770574</v>
      </c>
      <c r="BB37" s="8">
        <v>0</v>
      </c>
      <c r="BC37" s="8">
        <v>0</v>
      </c>
      <c r="BD37" s="8">
        <v>0</v>
      </c>
      <c r="BE37" s="8">
        <v>0</v>
      </c>
      <c r="BF37" s="8">
        <v>0</v>
      </c>
      <c r="BG37" s="8">
        <v>0</v>
      </c>
      <c r="BH37" s="8">
        <v>0</v>
      </c>
      <c r="BI37" s="8">
        <v>0</v>
      </c>
      <c r="BJ37" s="8">
        <v>0</v>
      </c>
      <c r="BK37" s="8">
        <v>0</v>
      </c>
      <c r="BL37" s="8">
        <v>0</v>
      </c>
      <c r="BM37" s="8">
        <v>0</v>
      </c>
      <c r="BN37" s="13" t="s">
        <v>2772</v>
      </c>
      <c r="BO37" s="13" t="s">
        <v>2772</v>
      </c>
      <c r="BP37" s="13" t="s">
        <v>2772</v>
      </c>
      <c r="BQ37" s="13" t="s">
        <v>2772</v>
      </c>
      <c r="BR37" s="13" t="s">
        <v>2772</v>
      </c>
      <c r="BS37" s="13" t="s">
        <v>2772</v>
      </c>
      <c r="BT37" s="13" t="s">
        <v>2772</v>
      </c>
      <c r="BU37" s="13" t="s">
        <v>2772</v>
      </c>
      <c r="BV37" s="13" t="s">
        <v>2772</v>
      </c>
      <c r="BW37" s="13" t="s">
        <v>2772</v>
      </c>
      <c r="BX37" s="13" t="s">
        <v>2772</v>
      </c>
      <c r="BY37" s="13" t="s">
        <v>2772</v>
      </c>
      <c r="BZ37" s="13" t="s">
        <v>2772</v>
      </c>
      <c r="CA37" s="8">
        <v>259175</v>
      </c>
      <c r="CB37" s="8">
        <v>0</v>
      </c>
      <c r="CC37" s="8">
        <v>259175</v>
      </c>
      <c r="CD37" s="8">
        <v>0</v>
      </c>
      <c r="CE37" s="8">
        <v>0</v>
      </c>
      <c r="CF37" s="8">
        <v>0</v>
      </c>
      <c r="CG37" s="8">
        <v>0</v>
      </c>
      <c r="CH37" s="8">
        <v>0</v>
      </c>
      <c r="CI37" s="8">
        <v>0</v>
      </c>
      <c r="CJ37" s="8">
        <v>0</v>
      </c>
      <c r="CK37" s="8">
        <v>0</v>
      </c>
      <c r="CL37" s="8">
        <v>0</v>
      </c>
      <c r="CM37" s="8">
        <v>0</v>
      </c>
      <c r="CN37" s="8">
        <v>0</v>
      </c>
      <c r="CO37" s="8">
        <v>0</v>
      </c>
      <c r="CP37" s="8">
        <v>0</v>
      </c>
      <c r="CQ37" s="8">
        <v>0</v>
      </c>
      <c r="CR37" s="13" t="s">
        <v>2772</v>
      </c>
      <c r="CS37" s="13" t="s">
        <v>2772</v>
      </c>
      <c r="CT37" s="13" t="s">
        <v>2772</v>
      </c>
      <c r="CU37" s="8">
        <v>0</v>
      </c>
      <c r="CV37" s="8">
        <v>0</v>
      </c>
      <c r="CW37" s="8">
        <v>0</v>
      </c>
      <c r="CX37" s="8">
        <v>0</v>
      </c>
      <c r="CY37" s="8">
        <v>0</v>
      </c>
      <c r="CZ37" s="8">
        <v>0</v>
      </c>
      <c r="DA37" s="13" t="s">
        <v>2772</v>
      </c>
      <c r="DB37" s="13" t="s">
        <v>2772</v>
      </c>
      <c r="DC37" s="13" t="s">
        <v>2772</v>
      </c>
      <c r="DD37" s="13" t="s">
        <v>2772</v>
      </c>
      <c r="DE37" s="8">
        <v>0</v>
      </c>
      <c r="DF37" s="8">
        <v>0</v>
      </c>
      <c r="DG37" s="8">
        <v>0</v>
      </c>
      <c r="DH37" s="8">
        <v>0</v>
      </c>
      <c r="DI37" s="17">
        <v>0</v>
      </c>
    </row>
    <row r="38" s="1" customFormat="1" ht="15.4" customHeight="1" spans="1:113">
      <c r="A38" s="9" t="s">
        <v>2822</v>
      </c>
      <c r="B38" s="10"/>
      <c r="C38" s="10" t="s">
        <v>2275</v>
      </c>
      <c r="D38" s="10" t="s">
        <v>2823</v>
      </c>
      <c r="E38" s="8">
        <v>7669386.56</v>
      </c>
      <c r="F38" s="8">
        <v>4813658.98</v>
      </c>
      <c r="G38" s="8">
        <v>1748355.78</v>
      </c>
      <c r="H38" s="8">
        <v>951366</v>
      </c>
      <c r="I38" s="8">
        <v>1236584</v>
      </c>
      <c r="J38" s="8">
        <v>0</v>
      </c>
      <c r="K38" s="8">
        <v>0</v>
      </c>
      <c r="L38" s="8">
        <v>313088.56</v>
      </c>
      <c r="M38" s="8">
        <v>2886.96</v>
      </c>
      <c r="N38" s="8">
        <v>152933.6</v>
      </c>
      <c r="O38" s="8">
        <v>0</v>
      </c>
      <c r="P38" s="8">
        <v>12309.37</v>
      </c>
      <c r="Q38" s="8">
        <v>395766.56</v>
      </c>
      <c r="R38" s="8">
        <v>0</v>
      </c>
      <c r="S38" s="8">
        <v>368.15</v>
      </c>
      <c r="T38" s="8">
        <v>2850543.58</v>
      </c>
      <c r="U38" s="8">
        <v>113717</v>
      </c>
      <c r="V38" s="8">
        <v>183922</v>
      </c>
      <c r="W38" s="8">
        <v>451900</v>
      </c>
      <c r="X38" s="8">
        <v>0</v>
      </c>
      <c r="Y38" s="8">
        <v>7887.6</v>
      </c>
      <c r="Z38" s="8">
        <v>28287.46</v>
      </c>
      <c r="AA38" s="8">
        <v>184433.6</v>
      </c>
      <c r="AB38" s="8">
        <v>0</v>
      </c>
      <c r="AC38" s="8">
        <v>0</v>
      </c>
      <c r="AD38" s="8">
        <v>127355</v>
      </c>
      <c r="AE38" s="8">
        <v>0</v>
      </c>
      <c r="AF38" s="8">
        <v>149834</v>
      </c>
      <c r="AG38" s="8">
        <v>13620</v>
      </c>
      <c r="AH38" s="8">
        <v>52653</v>
      </c>
      <c r="AI38" s="8">
        <v>176488</v>
      </c>
      <c r="AJ38" s="8">
        <v>552684</v>
      </c>
      <c r="AK38" s="8">
        <v>0</v>
      </c>
      <c r="AL38" s="8">
        <v>0</v>
      </c>
      <c r="AM38" s="8">
        <v>0</v>
      </c>
      <c r="AN38" s="8">
        <v>135694.92</v>
      </c>
      <c r="AO38" s="8">
        <v>0</v>
      </c>
      <c r="AP38" s="8">
        <v>41102</v>
      </c>
      <c r="AQ38" s="8">
        <v>204240</v>
      </c>
      <c r="AR38" s="8">
        <v>0</v>
      </c>
      <c r="AS38" s="8">
        <v>0</v>
      </c>
      <c r="AT38" s="8">
        <v>0</v>
      </c>
      <c r="AU38" s="8">
        <v>426725</v>
      </c>
      <c r="AV38" s="8">
        <v>5184</v>
      </c>
      <c r="AW38" s="8">
        <v>0</v>
      </c>
      <c r="AX38" s="8">
        <v>0</v>
      </c>
      <c r="AY38" s="8">
        <v>0</v>
      </c>
      <c r="AZ38" s="8">
        <v>5184</v>
      </c>
      <c r="BA38" s="8">
        <v>0</v>
      </c>
      <c r="BB38" s="8">
        <v>0</v>
      </c>
      <c r="BC38" s="8">
        <v>0</v>
      </c>
      <c r="BD38" s="8">
        <v>0</v>
      </c>
      <c r="BE38" s="8">
        <v>0</v>
      </c>
      <c r="BF38" s="8">
        <v>0</v>
      </c>
      <c r="BG38" s="8">
        <v>0</v>
      </c>
      <c r="BH38" s="8">
        <v>0</v>
      </c>
      <c r="BI38" s="8">
        <v>0</v>
      </c>
      <c r="BJ38" s="8">
        <v>0</v>
      </c>
      <c r="BK38" s="8">
        <v>0</v>
      </c>
      <c r="BL38" s="8">
        <v>0</v>
      </c>
      <c r="BM38" s="8">
        <v>0</v>
      </c>
      <c r="BN38" s="13" t="s">
        <v>2772</v>
      </c>
      <c r="BO38" s="13" t="s">
        <v>2772</v>
      </c>
      <c r="BP38" s="13" t="s">
        <v>2772</v>
      </c>
      <c r="BQ38" s="13" t="s">
        <v>2772</v>
      </c>
      <c r="BR38" s="13" t="s">
        <v>2772</v>
      </c>
      <c r="BS38" s="13" t="s">
        <v>2772</v>
      </c>
      <c r="BT38" s="13" t="s">
        <v>2772</v>
      </c>
      <c r="BU38" s="13" t="s">
        <v>2772</v>
      </c>
      <c r="BV38" s="13" t="s">
        <v>2772</v>
      </c>
      <c r="BW38" s="13" t="s">
        <v>2772</v>
      </c>
      <c r="BX38" s="13" t="s">
        <v>2772</v>
      </c>
      <c r="BY38" s="13" t="s">
        <v>2772</v>
      </c>
      <c r="BZ38" s="13" t="s">
        <v>2772</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13" t="s">
        <v>2772</v>
      </c>
      <c r="CS38" s="13" t="s">
        <v>2772</v>
      </c>
      <c r="CT38" s="13" t="s">
        <v>2772</v>
      </c>
      <c r="CU38" s="8">
        <v>0</v>
      </c>
      <c r="CV38" s="8">
        <v>0</v>
      </c>
      <c r="CW38" s="8">
        <v>0</v>
      </c>
      <c r="CX38" s="8">
        <v>0</v>
      </c>
      <c r="CY38" s="8">
        <v>0</v>
      </c>
      <c r="CZ38" s="8">
        <v>0</v>
      </c>
      <c r="DA38" s="13" t="s">
        <v>2772</v>
      </c>
      <c r="DB38" s="13" t="s">
        <v>2772</v>
      </c>
      <c r="DC38" s="13" t="s">
        <v>2772</v>
      </c>
      <c r="DD38" s="13" t="s">
        <v>2772</v>
      </c>
      <c r="DE38" s="8">
        <v>0</v>
      </c>
      <c r="DF38" s="8">
        <v>0</v>
      </c>
      <c r="DG38" s="8">
        <v>0</v>
      </c>
      <c r="DH38" s="8">
        <v>0</v>
      </c>
      <c r="DI38" s="17">
        <v>0</v>
      </c>
    </row>
    <row r="39" s="1" customFormat="1" ht="15.4" customHeight="1" spans="1:113">
      <c r="A39" s="9" t="s">
        <v>2824</v>
      </c>
      <c r="B39" s="10"/>
      <c r="C39" s="10" t="s">
        <v>2275</v>
      </c>
      <c r="D39" s="10" t="s">
        <v>2777</v>
      </c>
      <c r="E39" s="8">
        <v>7669386.56</v>
      </c>
      <c r="F39" s="8">
        <v>4813658.98</v>
      </c>
      <c r="G39" s="8">
        <v>1748355.78</v>
      </c>
      <c r="H39" s="8">
        <v>951366</v>
      </c>
      <c r="I39" s="8">
        <v>1236584</v>
      </c>
      <c r="J39" s="8">
        <v>0</v>
      </c>
      <c r="K39" s="8">
        <v>0</v>
      </c>
      <c r="L39" s="8">
        <v>313088.56</v>
      </c>
      <c r="M39" s="8">
        <v>2886.96</v>
      </c>
      <c r="N39" s="8">
        <v>152933.6</v>
      </c>
      <c r="O39" s="8">
        <v>0</v>
      </c>
      <c r="P39" s="8">
        <v>12309.37</v>
      </c>
      <c r="Q39" s="8">
        <v>395766.56</v>
      </c>
      <c r="R39" s="8">
        <v>0</v>
      </c>
      <c r="S39" s="8">
        <v>368.15</v>
      </c>
      <c r="T39" s="8">
        <v>2850543.58</v>
      </c>
      <c r="U39" s="8">
        <v>113717</v>
      </c>
      <c r="V39" s="8">
        <v>183922</v>
      </c>
      <c r="W39" s="8">
        <v>451900</v>
      </c>
      <c r="X39" s="8">
        <v>0</v>
      </c>
      <c r="Y39" s="8">
        <v>7887.6</v>
      </c>
      <c r="Z39" s="8">
        <v>28287.46</v>
      </c>
      <c r="AA39" s="8">
        <v>184433.6</v>
      </c>
      <c r="AB39" s="8">
        <v>0</v>
      </c>
      <c r="AC39" s="8">
        <v>0</v>
      </c>
      <c r="AD39" s="8">
        <v>127355</v>
      </c>
      <c r="AE39" s="8">
        <v>0</v>
      </c>
      <c r="AF39" s="8">
        <v>149834</v>
      </c>
      <c r="AG39" s="8">
        <v>13620</v>
      </c>
      <c r="AH39" s="8">
        <v>52653</v>
      </c>
      <c r="AI39" s="8">
        <v>176488</v>
      </c>
      <c r="AJ39" s="8">
        <v>552684</v>
      </c>
      <c r="AK39" s="8">
        <v>0</v>
      </c>
      <c r="AL39" s="8">
        <v>0</v>
      </c>
      <c r="AM39" s="8">
        <v>0</v>
      </c>
      <c r="AN39" s="8">
        <v>135694.92</v>
      </c>
      <c r="AO39" s="8">
        <v>0</v>
      </c>
      <c r="AP39" s="8">
        <v>41102</v>
      </c>
      <c r="AQ39" s="8">
        <v>204240</v>
      </c>
      <c r="AR39" s="8">
        <v>0</v>
      </c>
      <c r="AS39" s="8">
        <v>0</v>
      </c>
      <c r="AT39" s="8">
        <v>0</v>
      </c>
      <c r="AU39" s="8">
        <v>426725</v>
      </c>
      <c r="AV39" s="8">
        <v>5184</v>
      </c>
      <c r="AW39" s="8">
        <v>0</v>
      </c>
      <c r="AX39" s="8">
        <v>0</v>
      </c>
      <c r="AY39" s="8">
        <v>0</v>
      </c>
      <c r="AZ39" s="8">
        <v>5184</v>
      </c>
      <c r="BA39" s="8">
        <v>0</v>
      </c>
      <c r="BB39" s="8">
        <v>0</v>
      </c>
      <c r="BC39" s="8">
        <v>0</v>
      </c>
      <c r="BD39" s="8">
        <v>0</v>
      </c>
      <c r="BE39" s="8">
        <v>0</v>
      </c>
      <c r="BF39" s="8">
        <v>0</v>
      </c>
      <c r="BG39" s="8">
        <v>0</v>
      </c>
      <c r="BH39" s="8">
        <v>0</v>
      </c>
      <c r="BI39" s="8">
        <v>0</v>
      </c>
      <c r="BJ39" s="8">
        <v>0</v>
      </c>
      <c r="BK39" s="8">
        <v>0</v>
      </c>
      <c r="BL39" s="8">
        <v>0</v>
      </c>
      <c r="BM39" s="8">
        <v>0</v>
      </c>
      <c r="BN39" s="13" t="s">
        <v>2772</v>
      </c>
      <c r="BO39" s="13" t="s">
        <v>2772</v>
      </c>
      <c r="BP39" s="13" t="s">
        <v>2772</v>
      </c>
      <c r="BQ39" s="13" t="s">
        <v>2772</v>
      </c>
      <c r="BR39" s="13" t="s">
        <v>2772</v>
      </c>
      <c r="BS39" s="13" t="s">
        <v>2772</v>
      </c>
      <c r="BT39" s="13" t="s">
        <v>2772</v>
      </c>
      <c r="BU39" s="13" t="s">
        <v>2772</v>
      </c>
      <c r="BV39" s="13" t="s">
        <v>2772</v>
      </c>
      <c r="BW39" s="13" t="s">
        <v>2772</v>
      </c>
      <c r="BX39" s="13" t="s">
        <v>2772</v>
      </c>
      <c r="BY39" s="13" t="s">
        <v>2772</v>
      </c>
      <c r="BZ39" s="13" t="s">
        <v>2772</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13" t="s">
        <v>2772</v>
      </c>
      <c r="CS39" s="13" t="s">
        <v>2772</v>
      </c>
      <c r="CT39" s="13" t="s">
        <v>2772</v>
      </c>
      <c r="CU39" s="8">
        <v>0</v>
      </c>
      <c r="CV39" s="8">
        <v>0</v>
      </c>
      <c r="CW39" s="8">
        <v>0</v>
      </c>
      <c r="CX39" s="8">
        <v>0</v>
      </c>
      <c r="CY39" s="8">
        <v>0</v>
      </c>
      <c r="CZ39" s="8">
        <v>0</v>
      </c>
      <c r="DA39" s="13" t="s">
        <v>2772</v>
      </c>
      <c r="DB39" s="13" t="s">
        <v>2772</v>
      </c>
      <c r="DC39" s="13" t="s">
        <v>2772</v>
      </c>
      <c r="DD39" s="13" t="s">
        <v>2772</v>
      </c>
      <c r="DE39" s="8">
        <v>0</v>
      </c>
      <c r="DF39" s="8">
        <v>0</v>
      </c>
      <c r="DG39" s="8">
        <v>0</v>
      </c>
      <c r="DH39" s="8">
        <v>0</v>
      </c>
      <c r="DI39" s="17">
        <v>0</v>
      </c>
    </row>
    <row r="40" s="1" customFormat="1" ht="15.4" customHeight="1" spans="1:113">
      <c r="A40" s="9" t="s">
        <v>2825</v>
      </c>
      <c r="B40" s="10"/>
      <c r="C40" s="10" t="s">
        <v>2275</v>
      </c>
      <c r="D40" s="10" t="s">
        <v>2826</v>
      </c>
      <c r="E40" s="8">
        <v>29175249.34</v>
      </c>
      <c r="F40" s="8">
        <v>13962920</v>
      </c>
      <c r="G40" s="8">
        <v>7910399</v>
      </c>
      <c r="H40" s="8">
        <v>1041948</v>
      </c>
      <c r="I40" s="8">
        <v>1812311</v>
      </c>
      <c r="J40" s="8">
        <v>467053</v>
      </c>
      <c r="K40" s="8">
        <v>0</v>
      </c>
      <c r="L40" s="8">
        <v>1275261</v>
      </c>
      <c r="M40" s="8">
        <v>6877</v>
      </c>
      <c r="N40" s="8">
        <v>543939</v>
      </c>
      <c r="O40" s="8">
        <v>0</v>
      </c>
      <c r="P40" s="8">
        <v>27653</v>
      </c>
      <c r="Q40" s="8">
        <v>128947</v>
      </c>
      <c r="R40" s="8">
        <v>0</v>
      </c>
      <c r="S40" s="8">
        <v>748532</v>
      </c>
      <c r="T40" s="8">
        <v>10725944.34</v>
      </c>
      <c r="U40" s="8">
        <v>1447227</v>
      </c>
      <c r="V40" s="8">
        <v>1090173</v>
      </c>
      <c r="W40" s="8">
        <v>0</v>
      </c>
      <c r="X40" s="8">
        <v>0</v>
      </c>
      <c r="Y40" s="8">
        <v>33044</v>
      </c>
      <c r="Z40" s="8">
        <v>173563</v>
      </c>
      <c r="AA40" s="8">
        <v>139600</v>
      </c>
      <c r="AB40" s="8">
        <v>0</v>
      </c>
      <c r="AC40" s="8">
        <v>799211</v>
      </c>
      <c r="AD40" s="8">
        <v>2886493</v>
      </c>
      <c r="AE40" s="8">
        <v>0</v>
      </c>
      <c r="AF40" s="8">
        <v>684995</v>
      </c>
      <c r="AG40" s="8">
        <v>14617</v>
      </c>
      <c r="AH40" s="8">
        <v>259696.34</v>
      </c>
      <c r="AI40" s="8">
        <v>618670</v>
      </c>
      <c r="AJ40" s="8">
        <v>417742</v>
      </c>
      <c r="AK40" s="8">
        <v>0</v>
      </c>
      <c r="AL40" s="8">
        <v>0</v>
      </c>
      <c r="AM40" s="8">
        <v>0</v>
      </c>
      <c r="AN40" s="8">
        <v>616302</v>
      </c>
      <c r="AO40" s="8">
        <v>0</v>
      </c>
      <c r="AP40" s="8">
        <v>545772</v>
      </c>
      <c r="AQ40" s="8">
        <v>72125</v>
      </c>
      <c r="AR40" s="8">
        <v>204008</v>
      </c>
      <c r="AS40" s="8">
        <v>512640</v>
      </c>
      <c r="AT40" s="8">
        <v>0</v>
      </c>
      <c r="AU40" s="8">
        <v>210066</v>
      </c>
      <c r="AV40" s="8">
        <v>219706</v>
      </c>
      <c r="AW40" s="8">
        <v>0</v>
      </c>
      <c r="AX40" s="8">
        <v>0</v>
      </c>
      <c r="AY40" s="8">
        <v>0</v>
      </c>
      <c r="AZ40" s="8">
        <v>219706</v>
      </c>
      <c r="BA40" s="8">
        <v>0</v>
      </c>
      <c r="BB40" s="8">
        <v>0</v>
      </c>
      <c r="BC40" s="8">
        <v>0</v>
      </c>
      <c r="BD40" s="8">
        <v>0</v>
      </c>
      <c r="BE40" s="8">
        <v>0</v>
      </c>
      <c r="BF40" s="8">
        <v>0</v>
      </c>
      <c r="BG40" s="8">
        <v>0</v>
      </c>
      <c r="BH40" s="8">
        <v>0</v>
      </c>
      <c r="BI40" s="8">
        <v>0</v>
      </c>
      <c r="BJ40" s="8">
        <v>0</v>
      </c>
      <c r="BK40" s="8">
        <v>0</v>
      </c>
      <c r="BL40" s="8">
        <v>0</v>
      </c>
      <c r="BM40" s="8">
        <v>0</v>
      </c>
      <c r="BN40" s="13" t="s">
        <v>2772</v>
      </c>
      <c r="BO40" s="13" t="s">
        <v>2772</v>
      </c>
      <c r="BP40" s="13" t="s">
        <v>2772</v>
      </c>
      <c r="BQ40" s="13" t="s">
        <v>2772</v>
      </c>
      <c r="BR40" s="13" t="s">
        <v>2772</v>
      </c>
      <c r="BS40" s="13" t="s">
        <v>2772</v>
      </c>
      <c r="BT40" s="13" t="s">
        <v>2772</v>
      </c>
      <c r="BU40" s="13" t="s">
        <v>2772</v>
      </c>
      <c r="BV40" s="13" t="s">
        <v>2772</v>
      </c>
      <c r="BW40" s="13" t="s">
        <v>2772</v>
      </c>
      <c r="BX40" s="13" t="s">
        <v>2772</v>
      </c>
      <c r="BY40" s="13" t="s">
        <v>2772</v>
      </c>
      <c r="BZ40" s="13" t="s">
        <v>2772</v>
      </c>
      <c r="CA40" s="8">
        <v>4266679</v>
      </c>
      <c r="CB40" s="8">
        <v>0</v>
      </c>
      <c r="CC40" s="8">
        <v>2001189</v>
      </c>
      <c r="CD40" s="8">
        <v>0</v>
      </c>
      <c r="CE40" s="8">
        <v>0</v>
      </c>
      <c r="CF40" s="8">
        <v>0</v>
      </c>
      <c r="CG40" s="8">
        <v>0</v>
      </c>
      <c r="CH40" s="8">
        <v>0</v>
      </c>
      <c r="CI40" s="8">
        <v>0</v>
      </c>
      <c r="CJ40" s="8">
        <v>0</v>
      </c>
      <c r="CK40" s="8">
        <v>0</v>
      </c>
      <c r="CL40" s="8">
        <v>0</v>
      </c>
      <c r="CM40" s="8">
        <v>747900</v>
      </c>
      <c r="CN40" s="8">
        <v>0</v>
      </c>
      <c r="CO40" s="8">
        <v>0</v>
      </c>
      <c r="CP40" s="8">
        <v>1517590</v>
      </c>
      <c r="CQ40" s="8">
        <v>0</v>
      </c>
      <c r="CR40" s="13" t="s">
        <v>2772</v>
      </c>
      <c r="CS40" s="13" t="s">
        <v>2772</v>
      </c>
      <c r="CT40" s="13" t="s">
        <v>2772</v>
      </c>
      <c r="CU40" s="8">
        <v>0</v>
      </c>
      <c r="CV40" s="8">
        <v>0</v>
      </c>
      <c r="CW40" s="8">
        <v>0</v>
      </c>
      <c r="CX40" s="8">
        <v>0</v>
      </c>
      <c r="CY40" s="8">
        <v>0</v>
      </c>
      <c r="CZ40" s="8">
        <v>0</v>
      </c>
      <c r="DA40" s="13" t="s">
        <v>2772</v>
      </c>
      <c r="DB40" s="13" t="s">
        <v>2772</v>
      </c>
      <c r="DC40" s="13" t="s">
        <v>2772</v>
      </c>
      <c r="DD40" s="13" t="s">
        <v>2772</v>
      </c>
      <c r="DE40" s="8">
        <v>0</v>
      </c>
      <c r="DF40" s="8">
        <v>0</v>
      </c>
      <c r="DG40" s="8">
        <v>0</v>
      </c>
      <c r="DH40" s="8">
        <v>0</v>
      </c>
      <c r="DI40" s="17">
        <v>0</v>
      </c>
    </row>
    <row r="41" s="1" customFormat="1" ht="15.4" customHeight="1" spans="1:113">
      <c r="A41" s="9" t="s">
        <v>2827</v>
      </c>
      <c r="B41" s="10"/>
      <c r="C41" s="10" t="s">
        <v>2275</v>
      </c>
      <c r="D41" s="10" t="s">
        <v>2777</v>
      </c>
      <c r="E41" s="8">
        <v>28525249.34</v>
      </c>
      <c r="F41" s="8">
        <v>13962920</v>
      </c>
      <c r="G41" s="8">
        <v>7910399</v>
      </c>
      <c r="H41" s="8">
        <v>1041948</v>
      </c>
      <c r="I41" s="8">
        <v>1812311</v>
      </c>
      <c r="J41" s="8">
        <v>467053</v>
      </c>
      <c r="K41" s="8">
        <v>0</v>
      </c>
      <c r="L41" s="8">
        <v>1275261</v>
      </c>
      <c r="M41" s="8">
        <v>6877</v>
      </c>
      <c r="N41" s="8">
        <v>543939</v>
      </c>
      <c r="O41" s="8">
        <v>0</v>
      </c>
      <c r="P41" s="8">
        <v>27653</v>
      </c>
      <c r="Q41" s="8">
        <v>128947</v>
      </c>
      <c r="R41" s="8">
        <v>0</v>
      </c>
      <c r="S41" s="8">
        <v>748532</v>
      </c>
      <c r="T41" s="8">
        <v>10075944.34</v>
      </c>
      <c r="U41" s="8">
        <v>957227</v>
      </c>
      <c r="V41" s="8">
        <v>930173</v>
      </c>
      <c r="W41" s="8">
        <v>0</v>
      </c>
      <c r="X41" s="8">
        <v>0</v>
      </c>
      <c r="Y41" s="8">
        <v>33044</v>
      </c>
      <c r="Z41" s="8">
        <v>173563</v>
      </c>
      <c r="AA41" s="8">
        <v>139600</v>
      </c>
      <c r="AB41" s="8">
        <v>0</v>
      </c>
      <c r="AC41" s="8">
        <v>799211</v>
      </c>
      <c r="AD41" s="8">
        <v>2886493</v>
      </c>
      <c r="AE41" s="8">
        <v>0</v>
      </c>
      <c r="AF41" s="8">
        <v>684995</v>
      </c>
      <c r="AG41" s="8">
        <v>14617</v>
      </c>
      <c r="AH41" s="8">
        <v>259696.34</v>
      </c>
      <c r="AI41" s="8">
        <v>618670</v>
      </c>
      <c r="AJ41" s="8">
        <v>417742</v>
      </c>
      <c r="AK41" s="8">
        <v>0</v>
      </c>
      <c r="AL41" s="8">
        <v>0</v>
      </c>
      <c r="AM41" s="8">
        <v>0</v>
      </c>
      <c r="AN41" s="8">
        <v>616302</v>
      </c>
      <c r="AO41" s="8">
        <v>0</v>
      </c>
      <c r="AP41" s="8">
        <v>545772</v>
      </c>
      <c r="AQ41" s="8">
        <v>72125</v>
      </c>
      <c r="AR41" s="8">
        <v>204008</v>
      </c>
      <c r="AS41" s="8">
        <v>512640</v>
      </c>
      <c r="AT41" s="8">
        <v>0</v>
      </c>
      <c r="AU41" s="8">
        <v>210066</v>
      </c>
      <c r="AV41" s="8">
        <v>219706</v>
      </c>
      <c r="AW41" s="8">
        <v>0</v>
      </c>
      <c r="AX41" s="8">
        <v>0</v>
      </c>
      <c r="AY41" s="8">
        <v>0</v>
      </c>
      <c r="AZ41" s="8">
        <v>219706</v>
      </c>
      <c r="BA41" s="8">
        <v>0</v>
      </c>
      <c r="BB41" s="8">
        <v>0</v>
      </c>
      <c r="BC41" s="8">
        <v>0</v>
      </c>
      <c r="BD41" s="8">
        <v>0</v>
      </c>
      <c r="BE41" s="8">
        <v>0</v>
      </c>
      <c r="BF41" s="8">
        <v>0</v>
      </c>
      <c r="BG41" s="8">
        <v>0</v>
      </c>
      <c r="BH41" s="8">
        <v>0</v>
      </c>
      <c r="BI41" s="8">
        <v>0</v>
      </c>
      <c r="BJ41" s="8">
        <v>0</v>
      </c>
      <c r="BK41" s="8">
        <v>0</v>
      </c>
      <c r="BL41" s="8">
        <v>0</v>
      </c>
      <c r="BM41" s="8">
        <v>0</v>
      </c>
      <c r="BN41" s="13" t="s">
        <v>2772</v>
      </c>
      <c r="BO41" s="13" t="s">
        <v>2772</v>
      </c>
      <c r="BP41" s="13" t="s">
        <v>2772</v>
      </c>
      <c r="BQ41" s="13" t="s">
        <v>2772</v>
      </c>
      <c r="BR41" s="13" t="s">
        <v>2772</v>
      </c>
      <c r="BS41" s="13" t="s">
        <v>2772</v>
      </c>
      <c r="BT41" s="13" t="s">
        <v>2772</v>
      </c>
      <c r="BU41" s="13" t="s">
        <v>2772</v>
      </c>
      <c r="BV41" s="13" t="s">
        <v>2772</v>
      </c>
      <c r="BW41" s="13" t="s">
        <v>2772</v>
      </c>
      <c r="BX41" s="13" t="s">
        <v>2772</v>
      </c>
      <c r="BY41" s="13" t="s">
        <v>2772</v>
      </c>
      <c r="BZ41" s="13" t="s">
        <v>2772</v>
      </c>
      <c r="CA41" s="8">
        <v>4266679</v>
      </c>
      <c r="CB41" s="8">
        <v>0</v>
      </c>
      <c r="CC41" s="8">
        <v>2001189</v>
      </c>
      <c r="CD41" s="8">
        <v>0</v>
      </c>
      <c r="CE41" s="8">
        <v>0</v>
      </c>
      <c r="CF41" s="8">
        <v>0</v>
      </c>
      <c r="CG41" s="8">
        <v>0</v>
      </c>
      <c r="CH41" s="8">
        <v>0</v>
      </c>
      <c r="CI41" s="8">
        <v>0</v>
      </c>
      <c r="CJ41" s="8">
        <v>0</v>
      </c>
      <c r="CK41" s="8">
        <v>0</v>
      </c>
      <c r="CL41" s="8">
        <v>0</v>
      </c>
      <c r="CM41" s="8">
        <v>747900</v>
      </c>
      <c r="CN41" s="8">
        <v>0</v>
      </c>
      <c r="CO41" s="8">
        <v>0</v>
      </c>
      <c r="CP41" s="8">
        <v>1517590</v>
      </c>
      <c r="CQ41" s="8">
        <v>0</v>
      </c>
      <c r="CR41" s="13" t="s">
        <v>2772</v>
      </c>
      <c r="CS41" s="13" t="s">
        <v>2772</v>
      </c>
      <c r="CT41" s="13" t="s">
        <v>2772</v>
      </c>
      <c r="CU41" s="8">
        <v>0</v>
      </c>
      <c r="CV41" s="8">
        <v>0</v>
      </c>
      <c r="CW41" s="8">
        <v>0</v>
      </c>
      <c r="CX41" s="8">
        <v>0</v>
      </c>
      <c r="CY41" s="8">
        <v>0</v>
      </c>
      <c r="CZ41" s="8">
        <v>0</v>
      </c>
      <c r="DA41" s="13" t="s">
        <v>2772</v>
      </c>
      <c r="DB41" s="13" t="s">
        <v>2772</v>
      </c>
      <c r="DC41" s="13" t="s">
        <v>2772</v>
      </c>
      <c r="DD41" s="13" t="s">
        <v>2772</v>
      </c>
      <c r="DE41" s="8">
        <v>0</v>
      </c>
      <c r="DF41" s="8">
        <v>0</v>
      </c>
      <c r="DG41" s="8">
        <v>0</v>
      </c>
      <c r="DH41" s="8">
        <v>0</v>
      </c>
      <c r="DI41" s="17">
        <v>0</v>
      </c>
    </row>
    <row r="42" s="1" customFormat="1" ht="15.4" customHeight="1" spans="1:113">
      <c r="A42" s="9" t="s">
        <v>2828</v>
      </c>
      <c r="B42" s="10"/>
      <c r="C42" s="10" t="s">
        <v>2275</v>
      </c>
      <c r="D42" s="10" t="s">
        <v>2791</v>
      </c>
      <c r="E42" s="8">
        <v>290000</v>
      </c>
      <c r="F42" s="8">
        <v>0</v>
      </c>
      <c r="G42" s="8">
        <v>0</v>
      </c>
      <c r="H42" s="8">
        <v>0</v>
      </c>
      <c r="I42" s="8">
        <v>0</v>
      </c>
      <c r="J42" s="8">
        <v>0</v>
      </c>
      <c r="K42" s="8">
        <v>0</v>
      </c>
      <c r="L42" s="8">
        <v>0</v>
      </c>
      <c r="M42" s="8">
        <v>0</v>
      </c>
      <c r="N42" s="8">
        <v>0</v>
      </c>
      <c r="O42" s="8">
        <v>0</v>
      </c>
      <c r="P42" s="8">
        <v>0</v>
      </c>
      <c r="Q42" s="8">
        <v>0</v>
      </c>
      <c r="R42" s="8">
        <v>0</v>
      </c>
      <c r="S42" s="8">
        <v>0</v>
      </c>
      <c r="T42" s="8">
        <v>290000</v>
      </c>
      <c r="U42" s="8">
        <v>290000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13" t="s">
        <v>2772</v>
      </c>
      <c r="BO42" s="13" t="s">
        <v>2772</v>
      </c>
      <c r="BP42" s="13" t="s">
        <v>2772</v>
      </c>
      <c r="BQ42" s="13" t="s">
        <v>2772</v>
      </c>
      <c r="BR42" s="13" t="s">
        <v>2772</v>
      </c>
      <c r="BS42" s="13" t="s">
        <v>2772</v>
      </c>
      <c r="BT42" s="13" t="s">
        <v>2772</v>
      </c>
      <c r="BU42" s="13" t="s">
        <v>2772</v>
      </c>
      <c r="BV42" s="13" t="s">
        <v>2772</v>
      </c>
      <c r="BW42" s="13" t="s">
        <v>2772</v>
      </c>
      <c r="BX42" s="13" t="s">
        <v>2772</v>
      </c>
      <c r="BY42" s="13" t="s">
        <v>2772</v>
      </c>
      <c r="BZ42" s="13" t="s">
        <v>2772</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13" t="s">
        <v>2772</v>
      </c>
      <c r="CS42" s="13" t="s">
        <v>2772</v>
      </c>
      <c r="CT42" s="13" t="s">
        <v>2772</v>
      </c>
      <c r="CU42" s="8">
        <v>0</v>
      </c>
      <c r="CV42" s="8">
        <v>0</v>
      </c>
      <c r="CW42" s="8">
        <v>0</v>
      </c>
      <c r="CX42" s="8">
        <v>0</v>
      </c>
      <c r="CY42" s="8">
        <v>0</v>
      </c>
      <c r="CZ42" s="8">
        <v>0</v>
      </c>
      <c r="DA42" s="13" t="s">
        <v>2772</v>
      </c>
      <c r="DB42" s="13" t="s">
        <v>2772</v>
      </c>
      <c r="DC42" s="13" t="s">
        <v>2772</v>
      </c>
      <c r="DD42" s="13" t="s">
        <v>2772</v>
      </c>
      <c r="DE42" s="8">
        <v>0</v>
      </c>
      <c r="DF42" s="8">
        <v>0</v>
      </c>
      <c r="DG42" s="8">
        <v>0</v>
      </c>
      <c r="DH42" s="8">
        <v>0</v>
      </c>
      <c r="DI42" s="17">
        <v>0</v>
      </c>
    </row>
    <row r="43" s="1" customFormat="1" ht="15.4" customHeight="1" spans="1:113">
      <c r="A43" s="9" t="s">
        <v>2829</v>
      </c>
      <c r="B43" s="10"/>
      <c r="C43" s="10" t="s">
        <v>2275</v>
      </c>
      <c r="D43" s="10" t="s">
        <v>2830</v>
      </c>
      <c r="E43" s="8">
        <v>360000</v>
      </c>
      <c r="F43" s="8">
        <v>0</v>
      </c>
      <c r="G43" s="8">
        <v>0</v>
      </c>
      <c r="H43" s="8">
        <v>0</v>
      </c>
      <c r="I43" s="8">
        <v>0</v>
      </c>
      <c r="J43" s="8">
        <v>0</v>
      </c>
      <c r="K43" s="8">
        <v>0</v>
      </c>
      <c r="L43" s="8">
        <v>0</v>
      </c>
      <c r="M43" s="8">
        <v>0</v>
      </c>
      <c r="N43" s="8">
        <v>0</v>
      </c>
      <c r="O43" s="8">
        <v>0</v>
      </c>
      <c r="P43" s="8">
        <v>0</v>
      </c>
      <c r="Q43" s="8">
        <v>0</v>
      </c>
      <c r="R43" s="8">
        <v>0</v>
      </c>
      <c r="S43" s="8">
        <v>0</v>
      </c>
      <c r="T43" s="8">
        <v>360000</v>
      </c>
      <c r="U43" s="8">
        <v>200000</v>
      </c>
      <c r="V43" s="8">
        <v>160000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13" t="s">
        <v>2772</v>
      </c>
      <c r="BO43" s="13" t="s">
        <v>2772</v>
      </c>
      <c r="BP43" s="13" t="s">
        <v>2772</v>
      </c>
      <c r="BQ43" s="13" t="s">
        <v>2772</v>
      </c>
      <c r="BR43" s="13" t="s">
        <v>2772</v>
      </c>
      <c r="BS43" s="13" t="s">
        <v>2772</v>
      </c>
      <c r="BT43" s="13" t="s">
        <v>2772</v>
      </c>
      <c r="BU43" s="13" t="s">
        <v>2772</v>
      </c>
      <c r="BV43" s="13" t="s">
        <v>2772</v>
      </c>
      <c r="BW43" s="13" t="s">
        <v>2772</v>
      </c>
      <c r="BX43" s="13" t="s">
        <v>2772</v>
      </c>
      <c r="BY43" s="13" t="s">
        <v>2772</v>
      </c>
      <c r="BZ43" s="13" t="s">
        <v>2772</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13" t="s">
        <v>2772</v>
      </c>
      <c r="CS43" s="13" t="s">
        <v>2772</v>
      </c>
      <c r="CT43" s="13" t="s">
        <v>2772</v>
      </c>
      <c r="CU43" s="8">
        <v>0</v>
      </c>
      <c r="CV43" s="8">
        <v>0</v>
      </c>
      <c r="CW43" s="8">
        <v>0</v>
      </c>
      <c r="CX43" s="8">
        <v>0</v>
      </c>
      <c r="CY43" s="8">
        <v>0</v>
      </c>
      <c r="CZ43" s="8">
        <v>0</v>
      </c>
      <c r="DA43" s="13" t="s">
        <v>2772</v>
      </c>
      <c r="DB43" s="13" t="s">
        <v>2772</v>
      </c>
      <c r="DC43" s="13" t="s">
        <v>2772</v>
      </c>
      <c r="DD43" s="13" t="s">
        <v>2772</v>
      </c>
      <c r="DE43" s="8">
        <v>0</v>
      </c>
      <c r="DF43" s="8">
        <v>0</v>
      </c>
      <c r="DG43" s="8">
        <v>0</v>
      </c>
      <c r="DH43" s="8">
        <v>0</v>
      </c>
      <c r="DI43" s="17">
        <v>0</v>
      </c>
    </row>
    <row r="44" s="1" customFormat="1" ht="15.4" customHeight="1" spans="1:113">
      <c r="A44" s="9" t="s">
        <v>2831</v>
      </c>
      <c r="B44" s="10"/>
      <c r="C44" s="10" t="s">
        <v>2275</v>
      </c>
      <c r="D44" s="10" t="s">
        <v>2832</v>
      </c>
      <c r="E44" s="8">
        <v>10173248.38</v>
      </c>
      <c r="F44" s="8">
        <v>6018710.68</v>
      </c>
      <c r="G44" s="8">
        <v>2820872</v>
      </c>
      <c r="H44" s="8">
        <v>1127202.5</v>
      </c>
      <c r="I44" s="8">
        <v>735295</v>
      </c>
      <c r="J44" s="8">
        <v>0</v>
      </c>
      <c r="K44" s="8">
        <v>0</v>
      </c>
      <c r="L44" s="8">
        <v>624385.33</v>
      </c>
      <c r="M44" s="8">
        <v>47747.56</v>
      </c>
      <c r="N44" s="8">
        <v>314148.65</v>
      </c>
      <c r="O44" s="8">
        <v>0</v>
      </c>
      <c r="P44" s="8">
        <v>26511.37</v>
      </c>
      <c r="Q44" s="8">
        <v>322548.27</v>
      </c>
      <c r="R44" s="8">
        <v>0</v>
      </c>
      <c r="S44" s="8">
        <v>0</v>
      </c>
      <c r="T44" s="8">
        <v>2777769.7</v>
      </c>
      <c r="U44" s="8">
        <v>831770.18</v>
      </c>
      <c r="V44" s="8">
        <v>203523.6</v>
      </c>
      <c r="W44" s="8">
        <v>0</v>
      </c>
      <c r="X44" s="8">
        <v>0</v>
      </c>
      <c r="Y44" s="8">
        <v>5011.6</v>
      </c>
      <c r="Z44" s="8">
        <v>33246.57</v>
      </c>
      <c r="AA44" s="8">
        <v>22605</v>
      </c>
      <c r="AB44" s="8">
        <v>0</v>
      </c>
      <c r="AC44" s="8">
        <v>31171.71</v>
      </c>
      <c r="AD44" s="8">
        <v>299759</v>
      </c>
      <c r="AE44" s="8">
        <v>0</v>
      </c>
      <c r="AF44" s="8">
        <v>95015</v>
      </c>
      <c r="AG44" s="8">
        <v>4000</v>
      </c>
      <c r="AH44" s="8">
        <v>138090</v>
      </c>
      <c r="AI44" s="8">
        <v>79034.5</v>
      </c>
      <c r="AJ44" s="8">
        <v>214488.8</v>
      </c>
      <c r="AK44" s="8">
        <v>0</v>
      </c>
      <c r="AL44" s="8">
        <v>0</v>
      </c>
      <c r="AM44" s="8">
        <v>0</v>
      </c>
      <c r="AN44" s="8">
        <v>31798</v>
      </c>
      <c r="AO44" s="8">
        <v>6000</v>
      </c>
      <c r="AP44" s="8">
        <v>23995</v>
      </c>
      <c r="AQ44" s="8">
        <v>59826</v>
      </c>
      <c r="AR44" s="8">
        <v>161327.52</v>
      </c>
      <c r="AS44" s="8">
        <v>324488.17</v>
      </c>
      <c r="AT44" s="8">
        <v>0</v>
      </c>
      <c r="AU44" s="8">
        <v>212619.05</v>
      </c>
      <c r="AV44" s="8">
        <v>1376768</v>
      </c>
      <c r="AW44" s="8">
        <v>0</v>
      </c>
      <c r="AX44" s="8">
        <v>0</v>
      </c>
      <c r="AY44" s="8">
        <v>0</v>
      </c>
      <c r="AZ44" s="8">
        <v>1308032</v>
      </c>
      <c r="BA44" s="8">
        <v>42336</v>
      </c>
      <c r="BB44" s="8">
        <v>0</v>
      </c>
      <c r="BC44" s="8">
        <v>26400</v>
      </c>
      <c r="BD44" s="8">
        <v>0</v>
      </c>
      <c r="BE44" s="8">
        <v>0</v>
      </c>
      <c r="BF44" s="8">
        <v>0</v>
      </c>
      <c r="BG44" s="8">
        <v>0</v>
      </c>
      <c r="BH44" s="8">
        <v>0</v>
      </c>
      <c r="BI44" s="8">
        <v>0</v>
      </c>
      <c r="BJ44" s="8">
        <v>0</v>
      </c>
      <c r="BK44" s="8">
        <v>0</v>
      </c>
      <c r="BL44" s="8">
        <v>0</v>
      </c>
      <c r="BM44" s="8">
        <v>0</v>
      </c>
      <c r="BN44" s="13" t="s">
        <v>2772</v>
      </c>
      <c r="BO44" s="13" t="s">
        <v>2772</v>
      </c>
      <c r="BP44" s="13" t="s">
        <v>2772</v>
      </c>
      <c r="BQ44" s="13" t="s">
        <v>2772</v>
      </c>
      <c r="BR44" s="13" t="s">
        <v>2772</v>
      </c>
      <c r="BS44" s="13" t="s">
        <v>2772</v>
      </c>
      <c r="BT44" s="13" t="s">
        <v>2772</v>
      </c>
      <c r="BU44" s="13" t="s">
        <v>2772</v>
      </c>
      <c r="BV44" s="13" t="s">
        <v>2772</v>
      </c>
      <c r="BW44" s="13" t="s">
        <v>2772</v>
      </c>
      <c r="BX44" s="13" t="s">
        <v>2772</v>
      </c>
      <c r="BY44" s="13" t="s">
        <v>2772</v>
      </c>
      <c r="BZ44" s="13" t="s">
        <v>2772</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13" t="s">
        <v>2772</v>
      </c>
      <c r="CS44" s="13" t="s">
        <v>2772</v>
      </c>
      <c r="CT44" s="13" t="s">
        <v>2772</v>
      </c>
      <c r="CU44" s="8">
        <v>0</v>
      </c>
      <c r="CV44" s="8">
        <v>0</v>
      </c>
      <c r="CW44" s="8">
        <v>0</v>
      </c>
      <c r="CX44" s="8">
        <v>0</v>
      </c>
      <c r="CY44" s="8">
        <v>0</v>
      </c>
      <c r="CZ44" s="8">
        <v>0</v>
      </c>
      <c r="DA44" s="13" t="s">
        <v>2772</v>
      </c>
      <c r="DB44" s="13" t="s">
        <v>2772</v>
      </c>
      <c r="DC44" s="13" t="s">
        <v>2772</v>
      </c>
      <c r="DD44" s="13" t="s">
        <v>2772</v>
      </c>
      <c r="DE44" s="8">
        <v>0</v>
      </c>
      <c r="DF44" s="8">
        <v>0</v>
      </c>
      <c r="DG44" s="8">
        <v>0</v>
      </c>
      <c r="DH44" s="8">
        <v>0</v>
      </c>
      <c r="DI44" s="17">
        <v>0</v>
      </c>
    </row>
    <row r="45" s="1" customFormat="1" ht="15.4" customHeight="1" spans="1:113">
      <c r="A45" s="9" t="s">
        <v>2833</v>
      </c>
      <c r="B45" s="10"/>
      <c r="C45" s="10" t="s">
        <v>2275</v>
      </c>
      <c r="D45" s="10" t="s">
        <v>2777</v>
      </c>
      <c r="E45" s="8">
        <v>7843359.12</v>
      </c>
      <c r="F45" s="8">
        <v>5277499.9</v>
      </c>
      <c r="G45" s="8">
        <v>2463976</v>
      </c>
      <c r="H45" s="8">
        <v>934613.5</v>
      </c>
      <c r="I45" s="8">
        <v>669399</v>
      </c>
      <c r="J45" s="8">
        <v>0</v>
      </c>
      <c r="K45" s="8">
        <v>0</v>
      </c>
      <c r="L45" s="8">
        <v>572015.98</v>
      </c>
      <c r="M45" s="8">
        <v>22054.56</v>
      </c>
      <c r="N45" s="8">
        <v>301253.3</v>
      </c>
      <c r="O45" s="8">
        <v>0</v>
      </c>
      <c r="P45" s="8">
        <v>17535.66</v>
      </c>
      <c r="Q45" s="8">
        <v>296651.9</v>
      </c>
      <c r="R45" s="8">
        <v>0</v>
      </c>
      <c r="S45" s="8">
        <v>0</v>
      </c>
      <c r="T45" s="8">
        <v>1189091.22</v>
      </c>
      <c r="U45" s="8">
        <v>427611.69</v>
      </c>
      <c r="V45" s="8">
        <v>25895</v>
      </c>
      <c r="W45" s="8">
        <v>0</v>
      </c>
      <c r="X45" s="8">
        <v>0</v>
      </c>
      <c r="Y45" s="8">
        <v>0</v>
      </c>
      <c r="Z45" s="8">
        <v>1358.6</v>
      </c>
      <c r="AA45" s="8">
        <v>0</v>
      </c>
      <c r="AB45" s="8">
        <v>0</v>
      </c>
      <c r="AC45" s="8">
        <v>18421.71</v>
      </c>
      <c r="AD45" s="8">
        <v>103470</v>
      </c>
      <c r="AE45" s="8">
        <v>0</v>
      </c>
      <c r="AF45" s="8">
        <v>20130</v>
      </c>
      <c r="AG45" s="8">
        <v>0</v>
      </c>
      <c r="AH45" s="8">
        <v>6878</v>
      </c>
      <c r="AI45" s="8">
        <v>0</v>
      </c>
      <c r="AJ45" s="8">
        <v>56230</v>
      </c>
      <c r="AK45" s="8">
        <v>0</v>
      </c>
      <c r="AL45" s="8">
        <v>0</v>
      </c>
      <c r="AM45" s="8">
        <v>0</v>
      </c>
      <c r="AN45" s="8">
        <v>0</v>
      </c>
      <c r="AO45" s="8">
        <v>6000</v>
      </c>
      <c r="AP45" s="8">
        <v>11625</v>
      </c>
      <c r="AQ45" s="8">
        <v>40300</v>
      </c>
      <c r="AR45" s="8">
        <v>26083</v>
      </c>
      <c r="AS45" s="8">
        <v>239228.17</v>
      </c>
      <c r="AT45" s="8">
        <v>0</v>
      </c>
      <c r="AU45" s="8">
        <v>205860.05</v>
      </c>
      <c r="AV45" s="8">
        <v>1376768</v>
      </c>
      <c r="AW45" s="8">
        <v>0</v>
      </c>
      <c r="AX45" s="8">
        <v>0</v>
      </c>
      <c r="AY45" s="8">
        <v>0</v>
      </c>
      <c r="AZ45" s="8">
        <v>1308032</v>
      </c>
      <c r="BA45" s="8">
        <v>42336</v>
      </c>
      <c r="BB45" s="8">
        <v>0</v>
      </c>
      <c r="BC45" s="8">
        <v>26400</v>
      </c>
      <c r="BD45" s="8">
        <v>0</v>
      </c>
      <c r="BE45" s="8">
        <v>0</v>
      </c>
      <c r="BF45" s="8">
        <v>0</v>
      </c>
      <c r="BG45" s="8">
        <v>0</v>
      </c>
      <c r="BH45" s="8">
        <v>0</v>
      </c>
      <c r="BI45" s="8">
        <v>0</v>
      </c>
      <c r="BJ45" s="8">
        <v>0</v>
      </c>
      <c r="BK45" s="8">
        <v>0</v>
      </c>
      <c r="BL45" s="8">
        <v>0</v>
      </c>
      <c r="BM45" s="8">
        <v>0</v>
      </c>
      <c r="BN45" s="13" t="s">
        <v>2772</v>
      </c>
      <c r="BO45" s="13" t="s">
        <v>2772</v>
      </c>
      <c r="BP45" s="13" t="s">
        <v>2772</v>
      </c>
      <c r="BQ45" s="13" t="s">
        <v>2772</v>
      </c>
      <c r="BR45" s="13" t="s">
        <v>2772</v>
      </c>
      <c r="BS45" s="13" t="s">
        <v>2772</v>
      </c>
      <c r="BT45" s="13" t="s">
        <v>2772</v>
      </c>
      <c r="BU45" s="13" t="s">
        <v>2772</v>
      </c>
      <c r="BV45" s="13" t="s">
        <v>2772</v>
      </c>
      <c r="BW45" s="13" t="s">
        <v>2772</v>
      </c>
      <c r="BX45" s="13" t="s">
        <v>2772</v>
      </c>
      <c r="BY45" s="13" t="s">
        <v>2772</v>
      </c>
      <c r="BZ45" s="13" t="s">
        <v>2772</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13" t="s">
        <v>2772</v>
      </c>
      <c r="CS45" s="13" t="s">
        <v>2772</v>
      </c>
      <c r="CT45" s="13" t="s">
        <v>2772</v>
      </c>
      <c r="CU45" s="8">
        <v>0</v>
      </c>
      <c r="CV45" s="8">
        <v>0</v>
      </c>
      <c r="CW45" s="8">
        <v>0</v>
      </c>
      <c r="CX45" s="8">
        <v>0</v>
      </c>
      <c r="CY45" s="8">
        <v>0</v>
      </c>
      <c r="CZ45" s="8">
        <v>0</v>
      </c>
      <c r="DA45" s="13" t="s">
        <v>2772</v>
      </c>
      <c r="DB45" s="13" t="s">
        <v>2772</v>
      </c>
      <c r="DC45" s="13" t="s">
        <v>2772</v>
      </c>
      <c r="DD45" s="13" t="s">
        <v>2772</v>
      </c>
      <c r="DE45" s="8">
        <v>0</v>
      </c>
      <c r="DF45" s="8">
        <v>0</v>
      </c>
      <c r="DG45" s="8">
        <v>0</v>
      </c>
      <c r="DH45" s="8">
        <v>0</v>
      </c>
      <c r="DI45" s="17">
        <v>0</v>
      </c>
    </row>
    <row r="46" s="1" customFormat="1" ht="15.4" customHeight="1" spans="1:113">
      <c r="A46" s="9" t="s">
        <v>2834</v>
      </c>
      <c r="B46" s="10"/>
      <c r="C46" s="10" t="s">
        <v>2275</v>
      </c>
      <c r="D46" s="10" t="s">
        <v>2791</v>
      </c>
      <c r="E46" s="8">
        <v>2329889.26</v>
      </c>
      <c r="F46" s="8">
        <v>741210.78</v>
      </c>
      <c r="G46" s="8">
        <v>356896</v>
      </c>
      <c r="H46" s="8">
        <v>192589</v>
      </c>
      <c r="I46" s="8">
        <v>65896</v>
      </c>
      <c r="J46" s="8">
        <v>0</v>
      </c>
      <c r="K46" s="8">
        <v>0</v>
      </c>
      <c r="L46" s="8">
        <v>52369.35</v>
      </c>
      <c r="M46" s="8">
        <v>25693</v>
      </c>
      <c r="N46" s="8">
        <v>12895.35</v>
      </c>
      <c r="O46" s="8">
        <v>0</v>
      </c>
      <c r="P46" s="8">
        <v>8975.71</v>
      </c>
      <c r="Q46" s="8">
        <v>25896.37</v>
      </c>
      <c r="R46" s="8">
        <v>0</v>
      </c>
      <c r="S46" s="8">
        <v>0</v>
      </c>
      <c r="T46" s="8">
        <v>1588678.48</v>
      </c>
      <c r="U46" s="8">
        <v>404158.49</v>
      </c>
      <c r="V46" s="8">
        <v>177628.6</v>
      </c>
      <c r="W46" s="8">
        <v>0</v>
      </c>
      <c r="X46" s="8">
        <v>0</v>
      </c>
      <c r="Y46" s="8">
        <v>5011.6</v>
      </c>
      <c r="Z46" s="8">
        <v>31887.97</v>
      </c>
      <c r="AA46" s="8">
        <v>22605</v>
      </c>
      <c r="AB46" s="8">
        <v>0</v>
      </c>
      <c r="AC46" s="8">
        <v>12750</v>
      </c>
      <c r="AD46" s="8">
        <v>196289</v>
      </c>
      <c r="AE46" s="8">
        <v>0</v>
      </c>
      <c r="AF46" s="8">
        <v>74885</v>
      </c>
      <c r="AG46" s="8">
        <v>4000</v>
      </c>
      <c r="AH46" s="8">
        <v>131212</v>
      </c>
      <c r="AI46" s="8">
        <v>79034.5</v>
      </c>
      <c r="AJ46" s="8">
        <v>158258.8</v>
      </c>
      <c r="AK46" s="8">
        <v>0</v>
      </c>
      <c r="AL46" s="8">
        <v>0</v>
      </c>
      <c r="AM46" s="8">
        <v>0</v>
      </c>
      <c r="AN46" s="8">
        <v>31798</v>
      </c>
      <c r="AO46" s="8">
        <v>0</v>
      </c>
      <c r="AP46" s="8">
        <v>12370</v>
      </c>
      <c r="AQ46" s="8">
        <v>19526</v>
      </c>
      <c r="AR46" s="8">
        <v>135244.52</v>
      </c>
      <c r="AS46" s="8">
        <v>85260</v>
      </c>
      <c r="AT46" s="8">
        <v>0</v>
      </c>
      <c r="AU46" s="8">
        <v>6759</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13" t="s">
        <v>2772</v>
      </c>
      <c r="BO46" s="13" t="s">
        <v>2772</v>
      </c>
      <c r="BP46" s="13" t="s">
        <v>2772</v>
      </c>
      <c r="BQ46" s="13" t="s">
        <v>2772</v>
      </c>
      <c r="BR46" s="13" t="s">
        <v>2772</v>
      </c>
      <c r="BS46" s="13" t="s">
        <v>2772</v>
      </c>
      <c r="BT46" s="13" t="s">
        <v>2772</v>
      </c>
      <c r="BU46" s="13" t="s">
        <v>2772</v>
      </c>
      <c r="BV46" s="13" t="s">
        <v>2772</v>
      </c>
      <c r="BW46" s="13" t="s">
        <v>2772</v>
      </c>
      <c r="BX46" s="13" t="s">
        <v>2772</v>
      </c>
      <c r="BY46" s="13" t="s">
        <v>2772</v>
      </c>
      <c r="BZ46" s="13" t="s">
        <v>2772</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13" t="s">
        <v>2772</v>
      </c>
      <c r="CS46" s="13" t="s">
        <v>2772</v>
      </c>
      <c r="CT46" s="13" t="s">
        <v>2772</v>
      </c>
      <c r="CU46" s="8">
        <v>0</v>
      </c>
      <c r="CV46" s="8">
        <v>0</v>
      </c>
      <c r="CW46" s="8">
        <v>0</v>
      </c>
      <c r="CX46" s="8">
        <v>0</v>
      </c>
      <c r="CY46" s="8">
        <v>0</v>
      </c>
      <c r="CZ46" s="8">
        <v>0</v>
      </c>
      <c r="DA46" s="13" t="s">
        <v>2772</v>
      </c>
      <c r="DB46" s="13" t="s">
        <v>2772</v>
      </c>
      <c r="DC46" s="13" t="s">
        <v>2772</v>
      </c>
      <c r="DD46" s="13" t="s">
        <v>2772</v>
      </c>
      <c r="DE46" s="8">
        <v>0</v>
      </c>
      <c r="DF46" s="8">
        <v>0</v>
      </c>
      <c r="DG46" s="8">
        <v>0</v>
      </c>
      <c r="DH46" s="8">
        <v>0</v>
      </c>
      <c r="DI46" s="17">
        <v>0</v>
      </c>
    </row>
    <row r="47" s="1" customFormat="1" ht="15.4" customHeight="1" spans="1:113">
      <c r="A47" s="9" t="s">
        <v>2835</v>
      </c>
      <c r="B47" s="10"/>
      <c r="C47" s="10" t="s">
        <v>2275</v>
      </c>
      <c r="D47" s="10" t="s">
        <v>2836</v>
      </c>
      <c r="E47" s="8">
        <v>1543985.26</v>
      </c>
      <c r="F47" s="8">
        <v>1004024.06</v>
      </c>
      <c r="G47" s="8">
        <v>475895</v>
      </c>
      <c r="H47" s="8">
        <v>265698</v>
      </c>
      <c r="I47" s="8">
        <v>81266.92</v>
      </c>
      <c r="J47" s="8">
        <v>0</v>
      </c>
      <c r="K47" s="8">
        <v>0</v>
      </c>
      <c r="L47" s="8">
        <v>85896.35</v>
      </c>
      <c r="M47" s="8">
        <v>0</v>
      </c>
      <c r="N47" s="8">
        <v>27892.12</v>
      </c>
      <c r="O47" s="8">
        <v>0</v>
      </c>
      <c r="P47" s="8">
        <v>27815.46</v>
      </c>
      <c r="Q47" s="8">
        <v>39560.21</v>
      </c>
      <c r="R47" s="8">
        <v>0</v>
      </c>
      <c r="S47" s="8">
        <v>0</v>
      </c>
      <c r="T47" s="8">
        <v>539961.2</v>
      </c>
      <c r="U47" s="8">
        <v>115689</v>
      </c>
      <c r="V47" s="8">
        <v>36592</v>
      </c>
      <c r="W47" s="8">
        <v>0</v>
      </c>
      <c r="X47" s="8">
        <v>0</v>
      </c>
      <c r="Y47" s="8">
        <v>0</v>
      </c>
      <c r="Z47" s="8">
        <v>9941.2</v>
      </c>
      <c r="AA47" s="8">
        <v>26580</v>
      </c>
      <c r="AB47" s="8">
        <v>0</v>
      </c>
      <c r="AC47" s="8">
        <v>0</v>
      </c>
      <c r="AD47" s="8">
        <v>159562</v>
      </c>
      <c r="AE47" s="8">
        <v>0</v>
      </c>
      <c r="AF47" s="8">
        <v>65875</v>
      </c>
      <c r="AG47" s="8">
        <v>0</v>
      </c>
      <c r="AH47" s="8">
        <v>24950</v>
      </c>
      <c r="AI47" s="8">
        <v>15623</v>
      </c>
      <c r="AJ47" s="8">
        <v>16700</v>
      </c>
      <c r="AK47" s="8">
        <v>0</v>
      </c>
      <c r="AL47" s="8">
        <v>0</v>
      </c>
      <c r="AM47" s="8">
        <v>0</v>
      </c>
      <c r="AN47" s="8">
        <v>7900</v>
      </c>
      <c r="AO47" s="8">
        <v>0</v>
      </c>
      <c r="AP47" s="8">
        <v>12568</v>
      </c>
      <c r="AQ47" s="8">
        <v>22589</v>
      </c>
      <c r="AR47" s="8">
        <v>0</v>
      </c>
      <c r="AS47" s="8">
        <v>9602</v>
      </c>
      <c r="AT47" s="8">
        <v>0</v>
      </c>
      <c r="AU47" s="8">
        <v>15790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13" t="s">
        <v>2772</v>
      </c>
      <c r="BO47" s="13" t="s">
        <v>2772</v>
      </c>
      <c r="BP47" s="13" t="s">
        <v>2772</v>
      </c>
      <c r="BQ47" s="13" t="s">
        <v>2772</v>
      </c>
      <c r="BR47" s="13" t="s">
        <v>2772</v>
      </c>
      <c r="BS47" s="13" t="s">
        <v>2772</v>
      </c>
      <c r="BT47" s="13" t="s">
        <v>2772</v>
      </c>
      <c r="BU47" s="13" t="s">
        <v>2772</v>
      </c>
      <c r="BV47" s="13" t="s">
        <v>2772</v>
      </c>
      <c r="BW47" s="13" t="s">
        <v>2772</v>
      </c>
      <c r="BX47" s="13" t="s">
        <v>2772</v>
      </c>
      <c r="BY47" s="13" t="s">
        <v>2772</v>
      </c>
      <c r="BZ47" s="13" t="s">
        <v>2772</v>
      </c>
      <c r="CA47" s="8">
        <v>0</v>
      </c>
      <c r="CB47" s="8">
        <v>0</v>
      </c>
      <c r="CC47" s="8">
        <v>0</v>
      </c>
      <c r="CD47" s="8">
        <v>0</v>
      </c>
      <c r="CE47" s="8">
        <v>0</v>
      </c>
      <c r="CF47" s="8">
        <v>0</v>
      </c>
      <c r="CG47" s="8">
        <v>0</v>
      </c>
      <c r="CH47" s="8">
        <v>0</v>
      </c>
      <c r="CI47" s="8">
        <v>0</v>
      </c>
      <c r="CJ47" s="8">
        <v>0</v>
      </c>
      <c r="CK47" s="8">
        <v>0</v>
      </c>
      <c r="CL47" s="8">
        <v>0</v>
      </c>
      <c r="CM47" s="8">
        <v>0</v>
      </c>
      <c r="CN47" s="8">
        <v>0</v>
      </c>
      <c r="CO47" s="8">
        <v>0</v>
      </c>
      <c r="CP47" s="8">
        <v>0</v>
      </c>
      <c r="CQ47" s="8">
        <v>0</v>
      </c>
      <c r="CR47" s="13" t="s">
        <v>2772</v>
      </c>
      <c r="CS47" s="13" t="s">
        <v>2772</v>
      </c>
      <c r="CT47" s="13" t="s">
        <v>2772</v>
      </c>
      <c r="CU47" s="8">
        <v>0</v>
      </c>
      <c r="CV47" s="8">
        <v>0</v>
      </c>
      <c r="CW47" s="8">
        <v>0</v>
      </c>
      <c r="CX47" s="8">
        <v>0</v>
      </c>
      <c r="CY47" s="8">
        <v>0</v>
      </c>
      <c r="CZ47" s="8">
        <v>0</v>
      </c>
      <c r="DA47" s="13" t="s">
        <v>2772</v>
      </c>
      <c r="DB47" s="13" t="s">
        <v>2772</v>
      </c>
      <c r="DC47" s="13" t="s">
        <v>2772</v>
      </c>
      <c r="DD47" s="13" t="s">
        <v>2772</v>
      </c>
      <c r="DE47" s="8">
        <v>0</v>
      </c>
      <c r="DF47" s="8">
        <v>0</v>
      </c>
      <c r="DG47" s="8">
        <v>0</v>
      </c>
      <c r="DH47" s="8">
        <v>0</v>
      </c>
      <c r="DI47" s="17">
        <v>0</v>
      </c>
    </row>
    <row r="48" s="1" customFormat="1" ht="15.4" customHeight="1" spans="1:113">
      <c r="A48" s="9" t="s">
        <v>2837</v>
      </c>
      <c r="B48" s="10"/>
      <c r="C48" s="10" t="s">
        <v>2275</v>
      </c>
      <c r="D48" s="10" t="s">
        <v>2777</v>
      </c>
      <c r="E48" s="8">
        <v>1543985.26</v>
      </c>
      <c r="F48" s="8">
        <v>1004024.06</v>
      </c>
      <c r="G48" s="8">
        <v>475895</v>
      </c>
      <c r="H48" s="8">
        <v>265698</v>
      </c>
      <c r="I48" s="8">
        <v>81266.92</v>
      </c>
      <c r="J48" s="8">
        <v>0</v>
      </c>
      <c r="K48" s="8">
        <v>0</v>
      </c>
      <c r="L48" s="8">
        <v>85896.35</v>
      </c>
      <c r="M48" s="8">
        <v>0</v>
      </c>
      <c r="N48" s="8">
        <v>27892.12</v>
      </c>
      <c r="O48" s="8">
        <v>0</v>
      </c>
      <c r="P48" s="8">
        <v>27815.46</v>
      </c>
      <c r="Q48" s="8">
        <v>39560.21</v>
      </c>
      <c r="R48" s="8">
        <v>0</v>
      </c>
      <c r="S48" s="8">
        <v>0</v>
      </c>
      <c r="T48" s="8">
        <v>539961.2</v>
      </c>
      <c r="U48" s="8">
        <v>115689</v>
      </c>
      <c r="V48" s="8">
        <v>36592</v>
      </c>
      <c r="W48" s="8">
        <v>0</v>
      </c>
      <c r="X48" s="8">
        <v>0</v>
      </c>
      <c r="Y48" s="8">
        <v>0</v>
      </c>
      <c r="Z48" s="8">
        <v>9941.2</v>
      </c>
      <c r="AA48" s="8">
        <v>26580</v>
      </c>
      <c r="AB48" s="8">
        <v>0</v>
      </c>
      <c r="AC48" s="8">
        <v>0</v>
      </c>
      <c r="AD48" s="8">
        <v>159562</v>
      </c>
      <c r="AE48" s="8">
        <v>0</v>
      </c>
      <c r="AF48" s="8">
        <v>65875</v>
      </c>
      <c r="AG48" s="8">
        <v>0</v>
      </c>
      <c r="AH48" s="8">
        <v>24950</v>
      </c>
      <c r="AI48" s="8">
        <v>15623</v>
      </c>
      <c r="AJ48" s="8">
        <v>16700</v>
      </c>
      <c r="AK48" s="8">
        <v>0</v>
      </c>
      <c r="AL48" s="8">
        <v>0</v>
      </c>
      <c r="AM48" s="8">
        <v>0</v>
      </c>
      <c r="AN48" s="8">
        <v>7900</v>
      </c>
      <c r="AO48" s="8">
        <v>0</v>
      </c>
      <c r="AP48" s="8">
        <v>12568</v>
      </c>
      <c r="AQ48" s="8">
        <v>22589</v>
      </c>
      <c r="AR48" s="8">
        <v>0</v>
      </c>
      <c r="AS48" s="8">
        <v>9602</v>
      </c>
      <c r="AT48" s="8">
        <v>0</v>
      </c>
      <c r="AU48" s="8">
        <v>15790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13" t="s">
        <v>2772</v>
      </c>
      <c r="BO48" s="13" t="s">
        <v>2772</v>
      </c>
      <c r="BP48" s="13" t="s">
        <v>2772</v>
      </c>
      <c r="BQ48" s="13" t="s">
        <v>2772</v>
      </c>
      <c r="BR48" s="13" t="s">
        <v>2772</v>
      </c>
      <c r="BS48" s="13" t="s">
        <v>2772</v>
      </c>
      <c r="BT48" s="13" t="s">
        <v>2772</v>
      </c>
      <c r="BU48" s="13" t="s">
        <v>2772</v>
      </c>
      <c r="BV48" s="13" t="s">
        <v>2772</v>
      </c>
      <c r="BW48" s="13" t="s">
        <v>2772</v>
      </c>
      <c r="BX48" s="13" t="s">
        <v>2772</v>
      </c>
      <c r="BY48" s="13" t="s">
        <v>2772</v>
      </c>
      <c r="BZ48" s="13" t="s">
        <v>2772</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13" t="s">
        <v>2772</v>
      </c>
      <c r="CS48" s="13" t="s">
        <v>2772</v>
      </c>
      <c r="CT48" s="13" t="s">
        <v>2772</v>
      </c>
      <c r="CU48" s="8">
        <v>0</v>
      </c>
      <c r="CV48" s="8">
        <v>0</v>
      </c>
      <c r="CW48" s="8">
        <v>0</v>
      </c>
      <c r="CX48" s="8">
        <v>0</v>
      </c>
      <c r="CY48" s="8">
        <v>0</v>
      </c>
      <c r="CZ48" s="8">
        <v>0</v>
      </c>
      <c r="DA48" s="13" t="s">
        <v>2772</v>
      </c>
      <c r="DB48" s="13" t="s">
        <v>2772</v>
      </c>
      <c r="DC48" s="13" t="s">
        <v>2772</v>
      </c>
      <c r="DD48" s="13" t="s">
        <v>2772</v>
      </c>
      <c r="DE48" s="8">
        <v>0</v>
      </c>
      <c r="DF48" s="8">
        <v>0</v>
      </c>
      <c r="DG48" s="8">
        <v>0</v>
      </c>
      <c r="DH48" s="8">
        <v>0</v>
      </c>
      <c r="DI48" s="17">
        <v>0</v>
      </c>
    </row>
    <row r="49" s="1" customFormat="1" ht="15.4" customHeight="1" spans="1:113">
      <c r="A49" s="9" t="s">
        <v>2838</v>
      </c>
      <c r="B49" s="10"/>
      <c r="C49" s="10" t="s">
        <v>2275</v>
      </c>
      <c r="D49" s="10" t="s">
        <v>2839</v>
      </c>
      <c r="E49" s="8">
        <v>762936.87</v>
      </c>
      <c r="F49" s="8">
        <v>470451.15</v>
      </c>
      <c r="G49" s="8">
        <v>256535</v>
      </c>
      <c r="H49" s="8">
        <v>85461</v>
      </c>
      <c r="I49" s="8">
        <v>35511</v>
      </c>
      <c r="J49" s="8">
        <v>0</v>
      </c>
      <c r="K49" s="8">
        <v>0</v>
      </c>
      <c r="L49" s="8">
        <v>36289.31</v>
      </c>
      <c r="M49" s="8">
        <v>0</v>
      </c>
      <c r="N49" s="8">
        <v>25145.31</v>
      </c>
      <c r="O49" s="8">
        <v>0</v>
      </c>
      <c r="P49" s="8">
        <v>12544.21</v>
      </c>
      <c r="Q49" s="8">
        <v>18965.32</v>
      </c>
      <c r="R49" s="8">
        <v>0</v>
      </c>
      <c r="S49" s="8">
        <v>0</v>
      </c>
      <c r="T49" s="8">
        <v>292485.72</v>
      </c>
      <c r="U49" s="8">
        <v>50122.72</v>
      </c>
      <c r="V49" s="8">
        <v>12860</v>
      </c>
      <c r="W49" s="8">
        <v>0</v>
      </c>
      <c r="X49" s="8">
        <v>0</v>
      </c>
      <c r="Y49" s="8">
        <v>0</v>
      </c>
      <c r="Z49" s="8">
        <v>0</v>
      </c>
      <c r="AA49" s="8">
        <v>2556</v>
      </c>
      <c r="AB49" s="8">
        <v>0</v>
      </c>
      <c r="AC49" s="8">
        <v>0</v>
      </c>
      <c r="AD49" s="8">
        <v>56982</v>
      </c>
      <c r="AE49" s="8">
        <v>0</v>
      </c>
      <c r="AF49" s="8">
        <v>12930</v>
      </c>
      <c r="AG49" s="8">
        <v>0</v>
      </c>
      <c r="AH49" s="8">
        <v>0</v>
      </c>
      <c r="AI49" s="8">
        <v>32564</v>
      </c>
      <c r="AJ49" s="8">
        <v>48631</v>
      </c>
      <c r="AK49" s="8">
        <v>0</v>
      </c>
      <c r="AL49" s="8">
        <v>0</v>
      </c>
      <c r="AM49" s="8">
        <v>0</v>
      </c>
      <c r="AN49" s="8">
        <v>0</v>
      </c>
      <c r="AO49" s="8">
        <v>0</v>
      </c>
      <c r="AP49" s="8">
        <v>6585</v>
      </c>
      <c r="AQ49" s="8">
        <v>12586</v>
      </c>
      <c r="AR49" s="8">
        <v>17195</v>
      </c>
      <c r="AS49" s="8">
        <v>29612</v>
      </c>
      <c r="AT49" s="8">
        <v>0</v>
      </c>
      <c r="AU49" s="8">
        <v>9862</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13" t="s">
        <v>2772</v>
      </c>
      <c r="BO49" s="13" t="s">
        <v>2772</v>
      </c>
      <c r="BP49" s="13" t="s">
        <v>2772</v>
      </c>
      <c r="BQ49" s="13" t="s">
        <v>2772</v>
      </c>
      <c r="BR49" s="13" t="s">
        <v>2772</v>
      </c>
      <c r="BS49" s="13" t="s">
        <v>2772</v>
      </c>
      <c r="BT49" s="13" t="s">
        <v>2772</v>
      </c>
      <c r="BU49" s="13" t="s">
        <v>2772</v>
      </c>
      <c r="BV49" s="13" t="s">
        <v>2772</v>
      </c>
      <c r="BW49" s="13" t="s">
        <v>2772</v>
      </c>
      <c r="BX49" s="13" t="s">
        <v>2772</v>
      </c>
      <c r="BY49" s="13" t="s">
        <v>2772</v>
      </c>
      <c r="BZ49" s="13" t="s">
        <v>2772</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13" t="s">
        <v>2772</v>
      </c>
      <c r="CS49" s="13" t="s">
        <v>2772</v>
      </c>
      <c r="CT49" s="13" t="s">
        <v>2772</v>
      </c>
      <c r="CU49" s="8">
        <v>0</v>
      </c>
      <c r="CV49" s="8">
        <v>0</v>
      </c>
      <c r="CW49" s="8">
        <v>0</v>
      </c>
      <c r="CX49" s="8">
        <v>0</v>
      </c>
      <c r="CY49" s="8">
        <v>0</v>
      </c>
      <c r="CZ49" s="8">
        <v>0</v>
      </c>
      <c r="DA49" s="13" t="s">
        <v>2772</v>
      </c>
      <c r="DB49" s="13" t="s">
        <v>2772</v>
      </c>
      <c r="DC49" s="13" t="s">
        <v>2772</v>
      </c>
      <c r="DD49" s="13" t="s">
        <v>2772</v>
      </c>
      <c r="DE49" s="8">
        <v>0</v>
      </c>
      <c r="DF49" s="8">
        <v>0</v>
      </c>
      <c r="DG49" s="8">
        <v>0</v>
      </c>
      <c r="DH49" s="8">
        <v>0</v>
      </c>
      <c r="DI49" s="17">
        <v>0</v>
      </c>
    </row>
    <row r="50" s="1" customFormat="1" ht="15.4" customHeight="1" spans="1:113">
      <c r="A50" s="9" t="s">
        <v>2840</v>
      </c>
      <c r="B50" s="10"/>
      <c r="C50" s="10" t="s">
        <v>2275</v>
      </c>
      <c r="D50" s="10" t="s">
        <v>2777</v>
      </c>
      <c r="E50" s="8">
        <v>762936.87</v>
      </c>
      <c r="F50" s="8">
        <v>470451.15</v>
      </c>
      <c r="G50" s="8">
        <v>256535</v>
      </c>
      <c r="H50" s="8">
        <v>85461</v>
      </c>
      <c r="I50" s="8">
        <v>35511</v>
      </c>
      <c r="J50" s="8">
        <v>0</v>
      </c>
      <c r="K50" s="8">
        <v>0</v>
      </c>
      <c r="L50" s="8">
        <v>36289.31</v>
      </c>
      <c r="M50" s="8">
        <v>0</v>
      </c>
      <c r="N50" s="8">
        <v>25145.31</v>
      </c>
      <c r="O50" s="8">
        <v>0</v>
      </c>
      <c r="P50" s="8">
        <v>12544.21</v>
      </c>
      <c r="Q50" s="8">
        <v>18965.32</v>
      </c>
      <c r="R50" s="8">
        <v>0</v>
      </c>
      <c r="S50" s="8">
        <v>0</v>
      </c>
      <c r="T50" s="8">
        <v>292485.72</v>
      </c>
      <c r="U50" s="8">
        <v>50122.72</v>
      </c>
      <c r="V50" s="8">
        <v>12860</v>
      </c>
      <c r="W50" s="8">
        <v>0</v>
      </c>
      <c r="X50" s="8">
        <v>0</v>
      </c>
      <c r="Y50" s="8">
        <v>0</v>
      </c>
      <c r="Z50" s="8">
        <v>0</v>
      </c>
      <c r="AA50" s="8">
        <v>2556</v>
      </c>
      <c r="AB50" s="8">
        <v>0</v>
      </c>
      <c r="AC50" s="8">
        <v>0</v>
      </c>
      <c r="AD50" s="8">
        <v>56982</v>
      </c>
      <c r="AE50" s="8">
        <v>0</v>
      </c>
      <c r="AF50" s="8">
        <v>12930</v>
      </c>
      <c r="AG50" s="8">
        <v>0</v>
      </c>
      <c r="AH50" s="8">
        <v>0</v>
      </c>
      <c r="AI50" s="8">
        <v>32564</v>
      </c>
      <c r="AJ50" s="8">
        <v>48631</v>
      </c>
      <c r="AK50" s="8">
        <v>0</v>
      </c>
      <c r="AL50" s="8">
        <v>0</v>
      </c>
      <c r="AM50" s="8">
        <v>0</v>
      </c>
      <c r="AN50" s="8">
        <v>0</v>
      </c>
      <c r="AO50" s="8">
        <v>0</v>
      </c>
      <c r="AP50" s="8">
        <v>6585</v>
      </c>
      <c r="AQ50" s="8">
        <v>12586</v>
      </c>
      <c r="AR50" s="8">
        <v>17195</v>
      </c>
      <c r="AS50" s="8">
        <v>29612</v>
      </c>
      <c r="AT50" s="8">
        <v>0</v>
      </c>
      <c r="AU50" s="8">
        <v>9862</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13" t="s">
        <v>2772</v>
      </c>
      <c r="BO50" s="13" t="s">
        <v>2772</v>
      </c>
      <c r="BP50" s="13" t="s">
        <v>2772</v>
      </c>
      <c r="BQ50" s="13" t="s">
        <v>2772</v>
      </c>
      <c r="BR50" s="13" t="s">
        <v>2772</v>
      </c>
      <c r="BS50" s="13" t="s">
        <v>2772</v>
      </c>
      <c r="BT50" s="13" t="s">
        <v>2772</v>
      </c>
      <c r="BU50" s="13" t="s">
        <v>2772</v>
      </c>
      <c r="BV50" s="13" t="s">
        <v>2772</v>
      </c>
      <c r="BW50" s="13" t="s">
        <v>2772</v>
      </c>
      <c r="BX50" s="13" t="s">
        <v>2772</v>
      </c>
      <c r="BY50" s="13" t="s">
        <v>2772</v>
      </c>
      <c r="BZ50" s="13" t="s">
        <v>2772</v>
      </c>
      <c r="CA50" s="8">
        <v>0</v>
      </c>
      <c r="CB50" s="8">
        <v>0</v>
      </c>
      <c r="CC50" s="8">
        <v>0</v>
      </c>
      <c r="CD50" s="8">
        <v>0</v>
      </c>
      <c r="CE50" s="8">
        <v>0</v>
      </c>
      <c r="CF50" s="8">
        <v>0</v>
      </c>
      <c r="CG50" s="8">
        <v>0</v>
      </c>
      <c r="CH50" s="8">
        <v>0</v>
      </c>
      <c r="CI50" s="8">
        <v>0</v>
      </c>
      <c r="CJ50" s="8">
        <v>0</v>
      </c>
      <c r="CK50" s="8">
        <v>0</v>
      </c>
      <c r="CL50" s="8">
        <v>0</v>
      </c>
      <c r="CM50" s="8">
        <v>0</v>
      </c>
      <c r="CN50" s="8">
        <v>0</v>
      </c>
      <c r="CO50" s="8">
        <v>0</v>
      </c>
      <c r="CP50" s="8">
        <v>0</v>
      </c>
      <c r="CQ50" s="8">
        <v>0</v>
      </c>
      <c r="CR50" s="13" t="s">
        <v>2772</v>
      </c>
      <c r="CS50" s="13" t="s">
        <v>2772</v>
      </c>
      <c r="CT50" s="13" t="s">
        <v>2772</v>
      </c>
      <c r="CU50" s="8">
        <v>0</v>
      </c>
      <c r="CV50" s="8">
        <v>0</v>
      </c>
      <c r="CW50" s="8">
        <v>0</v>
      </c>
      <c r="CX50" s="8">
        <v>0</v>
      </c>
      <c r="CY50" s="8">
        <v>0</v>
      </c>
      <c r="CZ50" s="8">
        <v>0</v>
      </c>
      <c r="DA50" s="13" t="s">
        <v>2772</v>
      </c>
      <c r="DB50" s="13" t="s">
        <v>2772</v>
      </c>
      <c r="DC50" s="13" t="s">
        <v>2772</v>
      </c>
      <c r="DD50" s="13" t="s">
        <v>2772</v>
      </c>
      <c r="DE50" s="8">
        <v>0</v>
      </c>
      <c r="DF50" s="8">
        <v>0</v>
      </c>
      <c r="DG50" s="8">
        <v>0</v>
      </c>
      <c r="DH50" s="8">
        <v>0</v>
      </c>
      <c r="DI50" s="17">
        <v>0</v>
      </c>
    </row>
    <row r="51" s="1" customFormat="1" ht="15.4" customHeight="1" spans="1:113">
      <c r="A51" s="9" t="s">
        <v>2841</v>
      </c>
      <c r="B51" s="10"/>
      <c r="C51" s="10" t="s">
        <v>2275</v>
      </c>
      <c r="D51" s="10" t="s">
        <v>2842</v>
      </c>
      <c r="E51" s="8">
        <v>3125391.97</v>
      </c>
      <c r="F51" s="8">
        <v>1636705.83</v>
      </c>
      <c r="G51" s="8">
        <v>588946</v>
      </c>
      <c r="H51" s="8">
        <v>341387.88</v>
      </c>
      <c r="I51" s="8">
        <v>147163.48</v>
      </c>
      <c r="J51" s="8">
        <v>0</v>
      </c>
      <c r="K51" s="8">
        <v>0</v>
      </c>
      <c r="L51" s="8">
        <v>186354.07</v>
      </c>
      <c r="M51" s="8">
        <v>25461.36</v>
      </c>
      <c r="N51" s="8">
        <v>73665.62</v>
      </c>
      <c r="O51" s="8">
        <v>0</v>
      </c>
      <c r="P51" s="8">
        <v>34770.03</v>
      </c>
      <c r="Q51" s="8">
        <v>149757.39</v>
      </c>
      <c r="R51" s="8">
        <v>0</v>
      </c>
      <c r="S51" s="8">
        <v>89200</v>
      </c>
      <c r="T51" s="8">
        <v>1455194.14</v>
      </c>
      <c r="U51" s="8">
        <v>372139.2</v>
      </c>
      <c r="V51" s="8">
        <v>94907.24</v>
      </c>
      <c r="W51" s="8">
        <v>0</v>
      </c>
      <c r="X51" s="8">
        <v>0</v>
      </c>
      <c r="Y51" s="8">
        <v>320.4</v>
      </c>
      <c r="Z51" s="8">
        <v>47481.24</v>
      </c>
      <c r="AA51" s="8">
        <v>16245</v>
      </c>
      <c r="AB51" s="8">
        <v>0</v>
      </c>
      <c r="AC51" s="8">
        <v>0</v>
      </c>
      <c r="AD51" s="8">
        <v>110824</v>
      </c>
      <c r="AE51" s="8">
        <v>0</v>
      </c>
      <c r="AF51" s="8">
        <v>67929.68</v>
      </c>
      <c r="AG51" s="8">
        <v>550</v>
      </c>
      <c r="AH51" s="8">
        <v>81659</v>
      </c>
      <c r="AI51" s="8">
        <v>64822</v>
      </c>
      <c r="AJ51" s="8">
        <v>68010</v>
      </c>
      <c r="AK51" s="8">
        <v>0</v>
      </c>
      <c r="AL51" s="8">
        <v>0</v>
      </c>
      <c r="AM51" s="8">
        <v>0</v>
      </c>
      <c r="AN51" s="8">
        <v>175780</v>
      </c>
      <c r="AO51" s="8">
        <v>10000</v>
      </c>
      <c r="AP51" s="8">
        <v>18237</v>
      </c>
      <c r="AQ51" s="8">
        <v>80402</v>
      </c>
      <c r="AR51" s="8">
        <v>15670</v>
      </c>
      <c r="AS51" s="8">
        <v>61580</v>
      </c>
      <c r="AT51" s="8">
        <v>0</v>
      </c>
      <c r="AU51" s="8">
        <v>168637.38</v>
      </c>
      <c r="AV51" s="8">
        <v>33492</v>
      </c>
      <c r="AW51" s="8">
        <v>0</v>
      </c>
      <c r="AX51" s="8">
        <v>0</v>
      </c>
      <c r="AY51" s="8">
        <v>0</v>
      </c>
      <c r="AZ51" s="8">
        <v>0</v>
      </c>
      <c r="BA51" s="8">
        <v>25392</v>
      </c>
      <c r="BB51" s="8">
        <v>0</v>
      </c>
      <c r="BC51" s="8">
        <v>0</v>
      </c>
      <c r="BD51" s="8">
        <v>0</v>
      </c>
      <c r="BE51" s="8">
        <v>7100</v>
      </c>
      <c r="BF51" s="8">
        <v>0</v>
      </c>
      <c r="BG51" s="8">
        <v>0</v>
      </c>
      <c r="BH51" s="8">
        <v>1000</v>
      </c>
      <c r="BI51" s="8">
        <v>0</v>
      </c>
      <c r="BJ51" s="8">
        <v>0</v>
      </c>
      <c r="BK51" s="8">
        <v>0</v>
      </c>
      <c r="BL51" s="8">
        <v>0</v>
      </c>
      <c r="BM51" s="8">
        <v>0</v>
      </c>
      <c r="BN51" s="13" t="s">
        <v>2772</v>
      </c>
      <c r="BO51" s="13" t="s">
        <v>2772</v>
      </c>
      <c r="BP51" s="13" t="s">
        <v>2772</v>
      </c>
      <c r="BQ51" s="13" t="s">
        <v>2772</v>
      </c>
      <c r="BR51" s="13" t="s">
        <v>2772</v>
      </c>
      <c r="BS51" s="13" t="s">
        <v>2772</v>
      </c>
      <c r="BT51" s="13" t="s">
        <v>2772</v>
      </c>
      <c r="BU51" s="13" t="s">
        <v>2772</v>
      </c>
      <c r="BV51" s="13" t="s">
        <v>2772</v>
      </c>
      <c r="BW51" s="13" t="s">
        <v>2772</v>
      </c>
      <c r="BX51" s="13" t="s">
        <v>2772</v>
      </c>
      <c r="BY51" s="13" t="s">
        <v>2772</v>
      </c>
      <c r="BZ51" s="13" t="s">
        <v>2772</v>
      </c>
      <c r="CA51" s="8">
        <v>0</v>
      </c>
      <c r="CB51" s="8">
        <v>0</v>
      </c>
      <c r="CC51" s="8">
        <v>0</v>
      </c>
      <c r="CD51" s="8">
        <v>0</v>
      </c>
      <c r="CE51" s="8">
        <v>0</v>
      </c>
      <c r="CF51" s="8">
        <v>0</v>
      </c>
      <c r="CG51" s="8">
        <v>0</v>
      </c>
      <c r="CH51" s="8">
        <v>0</v>
      </c>
      <c r="CI51" s="8">
        <v>0</v>
      </c>
      <c r="CJ51" s="8">
        <v>0</v>
      </c>
      <c r="CK51" s="8">
        <v>0</v>
      </c>
      <c r="CL51" s="8">
        <v>0</v>
      </c>
      <c r="CM51" s="8">
        <v>0</v>
      </c>
      <c r="CN51" s="8">
        <v>0</v>
      </c>
      <c r="CO51" s="8">
        <v>0</v>
      </c>
      <c r="CP51" s="8">
        <v>0</v>
      </c>
      <c r="CQ51" s="8">
        <v>0</v>
      </c>
      <c r="CR51" s="13" t="s">
        <v>2772</v>
      </c>
      <c r="CS51" s="13" t="s">
        <v>2772</v>
      </c>
      <c r="CT51" s="13" t="s">
        <v>2772</v>
      </c>
      <c r="CU51" s="8">
        <v>0</v>
      </c>
      <c r="CV51" s="8">
        <v>0</v>
      </c>
      <c r="CW51" s="8">
        <v>0</v>
      </c>
      <c r="CX51" s="8">
        <v>0</v>
      </c>
      <c r="CY51" s="8">
        <v>0</v>
      </c>
      <c r="CZ51" s="8">
        <v>0</v>
      </c>
      <c r="DA51" s="13" t="s">
        <v>2772</v>
      </c>
      <c r="DB51" s="13" t="s">
        <v>2772</v>
      </c>
      <c r="DC51" s="13" t="s">
        <v>2772</v>
      </c>
      <c r="DD51" s="13" t="s">
        <v>2772</v>
      </c>
      <c r="DE51" s="8">
        <v>0</v>
      </c>
      <c r="DF51" s="8">
        <v>0</v>
      </c>
      <c r="DG51" s="8">
        <v>0</v>
      </c>
      <c r="DH51" s="8">
        <v>0</v>
      </c>
      <c r="DI51" s="17">
        <v>0</v>
      </c>
    </row>
    <row r="52" s="1" customFormat="1" ht="15.4" customHeight="1" spans="1:113">
      <c r="A52" s="9" t="s">
        <v>2843</v>
      </c>
      <c r="B52" s="10"/>
      <c r="C52" s="10" t="s">
        <v>2275</v>
      </c>
      <c r="D52" s="10" t="s">
        <v>2777</v>
      </c>
      <c r="E52" s="8">
        <v>3125391.97</v>
      </c>
      <c r="F52" s="8">
        <v>1636705.83</v>
      </c>
      <c r="G52" s="8">
        <v>588946</v>
      </c>
      <c r="H52" s="8">
        <v>341387.88</v>
      </c>
      <c r="I52" s="8">
        <v>147163.48</v>
      </c>
      <c r="J52" s="8">
        <v>0</v>
      </c>
      <c r="K52" s="8">
        <v>0</v>
      </c>
      <c r="L52" s="8">
        <v>186354.07</v>
      </c>
      <c r="M52" s="8">
        <v>25461.36</v>
      </c>
      <c r="N52" s="8">
        <v>73665.62</v>
      </c>
      <c r="O52" s="8">
        <v>0</v>
      </c>
      <c r="P52" s="8">
        <v>34770.03</v>
      </c>
      <c r="Q52" s="8">
        <v>149757.39</v>
      </c>
      <c r="R52" s="8">
        <v>0</v>
      </c>
      <c r="S52" s="8">
        <v>89200</v>
      </c>
      <c r="T52" s="8">
        <v>1455194.14</v>
      </c>
      <c r="U52" s="8">
        <v>372139.2</v>
      </c>
      <c r="V52" s="8">
        <v>94907.24</v>
      </c>
      <c r="W52" s="8">
        <v>0</v>
      </c>
      <c r="X52" s="8">
        <v>0</v>
      </c>
      <c r="Y52" s="8">
        <v>320.4</v>
      </c>
      <c r="Z52" s="8">
        <v>47481.24</v>
      </c>
      <c r="AA52" s="8">
        <v>16245</v>
      </c>
      <c r="AB52" s="8">
        <v>0</v>
      </c>
      <c r="AC52" s="8">
        <v>0</v>
      </c>
      <c r="AD52" s="8">
        <v>110824</v>
      </c>
      <c r="AE52" s="8">
        <v>0</v>
      </c>
      <c r="AF52" s="8">
        <v>67929.68</v>
      </c>
      <c r="AG52" s="8">
        <v>550</v>
      </c>
      <c r="AH52" s="8">
        <v>81659</v>
      </c>
      <c r="AI52" s="8">
        <v>64822</v>
      </c>
      <c r="AJ52" s="8">
        <v>68010</v>
      </c>
      <c r="AK52" s="8">
        <v>0</v>
      </c>
      <c r="AL52" s="8">
        <v>0</v>
      </c>
      <c r="AM52" s="8">
        <v>0</v>
      </c>
      <c r="AN52" s="8">
        <v>175780</v>
      </c>
      <c r="AO52" s="8">
        <v>10000</v>
      </c>
      <c r="AP52" s="8">
        <v>18237</v>
      </c>
      <c r="AQ52" s="8">
        <v>80402</v>
      </c>
      <c r="AR52" s="8">
        <v>15670</v>
      </c>
      <c r="AS52" s="8">
        <v>61580</v>
      </c>
      <c r="AT52" s="8">
        <v>0</v>
      </c>
      <c r="AU52" s="8">
        <v>168637.38</v>
      </c>
      <c r="AV52" s="8">
        <v>33492</v>
      </c>
      <c r="AW52" s="8">
        <v>0</v>
      </c>
      <c r="AX52" s="8">
        <v>0</v>
      </c>
      <c r="AY52" s="8">
        <v>0</v>
      </c>
      <c r="AZ52" s="8">
        <v>0</v>
      </c>
      <c r="BA52" s="8">
        <v>25392</v>
      </c>
      <c r="BB52" s="8">
        <v>0</v>
      </c>
      <c r="BC52" s="8">
        <v>0</v>
      </c>
      <c r="BD52" s="8">
        <v>0</v>
      </c>
      <c r="BE52" s="8">
        <v>7100</v>
      </c>
      <c r="BF52" s="8">
        <v>0</v>
      </c>
      <c r="BG52" s="8">
        <v>0</v>
      </c>
      <c r="BH52" s="8">
        <v>1000</v>
      </c>
      <c r="BI52" s="8">
        <v>0</v>
      </c>
      <c r="BJ52" s="8">
        <v>0</v>
      </c>
      <c r="BK52" s="8">
        <v>0</v>
      </c>
      <c r="BL52" s="8">
        <v>0</v>
      </c>
      <c r="BM52" s="8">
        <v>0</v>
      </c>
      <c r="BN52" s="13" t="s">
        <v>2772</v>
      </c>
      <c r="BO52" s="13" t="s">
        <v>2772</v>
      </c>
      <c r="BP52" s="13" t="s">
        <v>2772</v>
      </c>
      <c r="BQ52" s="13" t="s">
        <v>2772</v>
      </c>
      <c r="BR52" s="13" t="s">
        <v>2772</v>
      </c>
      <c r="BS52" s="13" t="s">
        <v>2772</v>
      </c>
      <c r="BT52" s="13" t="s">
        <v>2772</v>
      </c>
      <c r="BU52" s="13" t="s">
        <v>2772</v>
      </c>
      <c r="BV52" s="13" t="s">
        <v>2772</v>
      </c>
      <c r="BW52" s="13" t="s">
        <v>2772</v>
      </c>
      <c r="BX52" s="13" t="s">
        <v>2772</v>
      </c>
      <c r="BY52" s="13" t="s">
        <v>2772</v>
      </c>
      <c r="BZ52" s="13" t="s">
        <v>2772</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13" t="s">
        <v>2772</v>
      </c>
      <c r="CS52" s="13" t="s">
        <v>2772</v>
      </c>
      <c r="CT52" s="13" t="s">
        <v>2772</v>
      </c>
      <c r="CU52" s="8">
        <v>0</v>
      </c>
      <c r="CV52" s="8">
        <v>0</v>
      </c>
      <c r="CW52" s="8">
        <v>0</v>
      </c>
      <c r="CX52" s="8">
        <v>0</v>
      </c>
      <c r="CY52" s="8">
        <v>0</v>
      </c>
      <c r="CZ52" s="8">
        <v>0</v>
      </c>
      <c r="DA52" s="13" t="s">
        <v>2772</v>
      </c>
      <c r="DB52" s="13" t="s">
        <v>2772</v>
      </c>
      <c r="DC52" s="13" t="s">
        <v>2772</v>
      </c>
      <c r="DD52" s="13" t="s">
        <v>2772</v>
      </c>
      <c r="DE52" s="8">
        <v>0</v>
      </c>
      <c r="DF52" s="8">
        <v>0</v>
      </c>
      <c r="DG52" s="8">
        <v>0</v>
      </c>
      <c r="DH52" s="8">
        <v>0</v>
      </c>
      <c r="DI52" s="17">
        <v>0</v>
      </c>
    </row>
    <row r="53" s="1" customFormat="1" ht="15.4" customHeight="1" spans="1:113">
      <c r="A53" s="9" t="s">
        <v>2844</v>
      </c>
      <c r="B53" s="10"/>
      <c r="C53" s="10" t="s">
        <v>2275</v>
      </c>
      <c r="D53" s="10" t="s">
        <v>2845</v>
      </c>
      <c r="E53" s="8">
        <v>32158164.1</v>
      </c>
      <c r="F53" s="8">
        <v>10058359.18</v>
      </c>
      <c r="G53" s="8">
        <v>4304696.87</v>
      </c>
      <c r="H53" s="8">
        <v>2047178.78</v>
      </c>
      <c r="I53" s="8">
        <v>1330849</v>
      </c>
      <c r="J53" s="8">
        <v>26582</v>
      </c>
      <c r="K53" s="8">
        <v>0</v>
      </c>
      <c r="L53" s="8">
        <v>950034.85</v>
      </c>
      <c r="M53" s="8">
        <v>13969.48</v>
      </c>
      <c r="N53" s="8">
        <v>402626.36</v>
      </c>
      <c r="O53" s="8">
        <v>0</v>
      </c>
      <c r="P53" s="8">
        <v>83120.81</v>
      </c>
      <c r="Q53" s="8">
        <v>545586.94</v>
      </c>
      <c r="R53" s="8">
        <v>0</v>
      </c>
      <c r="S53" s="8">
        <v>353714.09</v>
      </c>
      <c r="T53" s="8">
        <v>20348351.61</v>
      </c>
      <c r="U53" s="8">
        <v>4568829.76</v>
      </c>
      <c r="V53" s="8">
        <v>1814520.63</v>
      </c>
      <c r="W53" s="8">
        <v>0</v>
      </c>
      <c r="X53" s="8">
        <v>0</v>
      </c>
      <c r="Y53" s="8">
        <v>208495.6</v>
      </c>
      <c r="Z53" s="8">
        <v>772764.86</v>
      </c>
      <c r="AA53" s="8">
        <v>309949</v>
      </c>
      <c r="AB53" s="8">
        <v>30259</v>
      </c>
      <c r="AC53" s="8">
        <v>732594</v>
      </c>
      <c r="AD53" s="8">
        <v>1041727.97</v>
      </c>
      <c r="AE53" s="8">
        <v>0</v>
      </c>
      <c r="AF53" s="8">
        <v>2756952.54</v>
      </c>
      <c r="AG53" s="8">
        <v>443296</v>
      </c>
      <c r="AH53" s="8">
        <v>1879773</v>
      </c>
      <c r="AI53" s="8">
        <v>109221.5</v>
      </c>
      <c r="AJ53" s="8">
        <v>1068997</v>
      </c>
      <c r="AK53" s="8">
        <v>0</v>
      </c>
      <c r="AL53" s="8">
        <v>0</v>
      </c>
      <c r="AM53" s="8">
        <v>0</v>
      </c>
      <c r="AN53" s="8">
        <v>1016196.03</v>
      </c>
      <c r="AO53" s="8">
        <v>0</v>
      </c>
      <c r="AP53" s="8">
        <v>102279</v>
      </c>
      <c r="AQ53" s="8">
        <v>229975.28</v>
      </c>
      <c r="AR53" s="8">
        <v>1067816.3</v>
      </c>
      <c r="AS53" s="8">
        <v>499303</v>
      </c>
      <c r="AT53" s="8">
        <v>0</v>
      </c>
      <c r="AU53" s="8">
        <v>1695401.14</v>
      </c>
      <c r="AV53" s="8">
        <v>172262</v>
      </c>
      <c r="AW53" s="8">
        <v>0</v>
      </c>
      <c r="AX53" s="8">
        <v>0</v>
      </c>
      <c r="AY53" s="8">
        <v>0</v>
      </c>
      <c r="AZ53" s="8">
        <v>172262</v>
      </c>
      <c r="BA53" s="8">
        <v>0</v>
      </c>
      <c r="BB53" s="8">
        <v>0</v>
      </c>
      <c r="BC53" s="8">
        <v>0</v>
      </c>
      <c r="BD53" s="8">
        <v>0</v>
      </c>
      <c r="BE53" s="8">
        <v>0</v>
      </c>
      <c r="BF53" s="8">
        <v>0</v>
      </c>
      <c r="BG53" s="8">
        <v>0</v>
      </c>
      <c r="BH53" s="8">
        <v>0</v>
      </c>
      <c r="BI53" s="8">
        <v>0</v>
      </c>
      <c r="BJ53" s="8">
        <v>0</v>
      </c>
      <c r="BK53" s="8">
        <v>0</v>
      </c>
      <c r="BL53" s="8">
        <v>0</v>
      </c>
      <c r="BM53" s="8">
        <v>0</v>
      </c>
      <c r="BN53" s="13" t="s">
        <v>2772</v>
      </c>
      <c r="BO53" s="13" t="s">
        <v>2772</v>
      </c>
      <c r="BP53" s="13" t="s">
        <v>2772</v>
      </c>
      <c r="BQ53" s="13" t="s">
        <v>2772</v>
      </c>
      <c r="BR53" s="13" t="s">
        <v>2772</v>
      </c>
      <c r="BS53" s="13" t="s">
        <v>2772</v>
      </c>
      <c r="BT53" s="13" t="s">
        <v>2772</v>
      </c>
      <c r="BU53" s="13" t="s">
        <v>2772</v>
      </c>
      <c r="BV53" s="13" t="s">
        <v>2772</v>
      </c>
      <c r="BW53" s="13" t="s">
        <v>2772</v>
      </c>
      <c r="BX53" s="13" t="s">
        <v>2772</v>
      </c>
      <c r="BY53" s="13" t="s">
        <v>2772</v>
      </c>
      <c r="BZ53" s="13" t="s">
        <v>2772</v>
      </c>
      <c r="CA53" s="8">
        <v>1579191.31</v>
      </c>
      <c r="CB53" s="8">
        <v>0</v>
      </c>
      <c r="CC53" s="8">
        <v>1579191.31</v>
      </c>
      <c r="CD53" s="8">
        <v>0</v>
      </c>
      <c r="CE53" s="8">
        <v>0</v>
      </c>
      <c r="CF53" s="8">
        <v>0</v>
      </c>
      <c r="CG53" s="8">
        <v>0</v>
      </c>
      <c r="CH53" s="8">
        <v>0</v>
      </c>
      <c r="CI53" s="8">
        <v>0</v>
      </c>
      <c r="CJ53" s="8">
        <v>0</v>
      </c>
      <c r="CK53" s="8">
        <v>0</v>
      </c>
      <c r="CL53" s="8">
        <v>0</v>
      </c>
      <c r="CM53" s="8">
        <v>0</v>
      </c>
      <c r="CN53" s="8">
        <v>0</v>
      </c>
      <c r="CO53" s="8">
        <v>0</v>
      </c>
      <c r="CP53" s="8">
        <v>0</v>
      </c>
      <c r="CQ53" s="8">
        <v>0</v>
      </c>
      <c r="CR53" s="13" t="s">
        <v>2772</v>
      </c>
      <c r="CS53" s="13" t="s">
        <v>2772</v>
      </c>
      <c r="CT53" s="13" t="s">
        <v>2772</v>
      </c>
      <c r="CU53" s="8">
        <v>0</v>
      </c>
      <c r="CV53" s="8">
        <v>0</v>
      </c>
      <c r="CW53" s="8">
        <v>0</v>
      </c>
      <c r="CX53" s="8">
        <v>0</v>
      </c>
      <c r="CY53" s="8">
        <v>0</v>
      </c>
      <c r="CZ53" s="8">
        <v>0</v>
      </c>
      <c r="DA53" s="13" t="s">
        <v>2772</v>
      </c>
      <c r="DB53" s="13" t="s">
        <v>2772</v>
      </c>
      <c r="DC53" s="13" t="s">
        <v>2772</v>
      </c>
      <c r="DD53" s="13" t="s">
        <v>2772</v>
      </c>
      <c r="DE53" s="8">
        <v>0</v>
      </c>
      <c r="DF53" s="8">
        <v>0</v>
      </c>
      <c r="DG53" s="8">
        <v>0</v>
      </c>
      <c r="DH53" s="8">
        <v>0</v>
      </c>
      <c r="DI53" s="17">
        <v>0</v>
      </c>
    </row>
    <row r="54" s="1" customFormat="1" ht="15.4" customHeight="1" spans="1:113">
      <c r="A54" s="9" t="s">
        <v>2846</v>
      </c>
      <c r="B54" s="10"/>
      <c r="C54" s="10" t="s">
        <v>2275</v>
      </c>
      <c r="D54" s="10" t="s">
        <v>2777</v>
      </c>
      <c r="E54" s="8">
        <v>27014164.1</v>
      </c>
      <c r="F54" s="8">
        <v>10058359.18</v>
      </c>
      <c r="G54" s="8">
        <v>4304696.87</v>
      </c>
      <c r="H54" s="8">
        <v>2047178.78</v>
      </c>
      <c r="I54" s="8">
        <v>1330849</v>
      </c>
      <c r="J54" s="8">
        <v>26582</v>
      </c>
      <c r="K54" s="8">
        <v>0</v>
      </c>
      <c r="L54" s="8">
        <v>950034.85</v>
      </c>
      <c r="M54" s="8">
        <v>13969.48</v>
      </c>
      <c r="N54" s="8">
        <v>402626.36</v>
      </c>
      <c r="O54" s="8">
        <v>0</v>
      </c>
      <c r="P54" s="8">
        <v>83120.81</v>
      </c>
      <c r="Q54" s="8">
        <v>545586.94</v>
      </c>
      <c r="R54" s="8">
        <v>0</v>
      </c>
      <c r="S54" s="8">
        <v>353714.09</v>
      </c>
      <c r="T54" s="8">
        <v>15204351.61</v>
      </c>
      <c r="U54" s="8">
        <v>2784829.76</v>
      </c>
      <c r="V54" s="8">
        <v>1214520.63</v>
      </c>
      <c r="W54" s="8">
        <v>0</v>
      </c>
      <c r="X54" s="8">
        <v>0</v>
      </c>
      <c r="Y54" s="8">
        <v>58495.6</v>
      </c>
      <c r="Z54" s="8">
        <v>512764.86</v>
      </c>
      <c r="AA54" s="8">
        <v>209949</v>
      </c>
      <c r="AB54" s="8">
        <v>259</v>
      </c>
      <c r="AC54" s="8">
        <v>232594</v>
      </c>
      <c r="AD54" s="8">
        <v>941727.97</v>
      </c>
      <c r="AE54" s="8">
        <v>0</v>
      </c>
      <c r="AF54" s="8">
        <v>2026952.54</v>
      </c>
      <c r="AG54" s="8">
        <v>163296</v>
      </c>
      <c r="AH54" s="8">
        <v>1579773</v>
      </c>
      <c r="AI54" s="8">
        <v>109221.5</v>
      </c>
      <c r="AJ54" s="8">
        <v>868997</v>
      </c>
      <c r="AK54" s="8">
        <v>0</v>
      </c>
      <c r="AL54" s="8">
        <v>0</v>
      </c>
      <c r="AM54" s="8">
        <v>0</v>
      </c>
      <c r="AN54" s="8">
        <v>1016196.03</v>
      </c>
      <c r="AO54" s="8">
        <v>0</v>
      </c>
      <c r="AP54" s="8">
        <v>82279</v>
      </c>
      <c r="AQ54" s="8">
        <v>189975.28</v>
      </c>
      <c r="AR54" s="8">
        <v>1067816.3</v>
      </c>
      <c r="AS54" s="8">
        <v>449303</v>
      </c>
      <c r="AT54" s="8">
        <v>0</v>
      </c>
      <c r="AU54" s="8">
        <v>1695401.14</v>
      </c>
      <c r="AV54" s="8">
        <v>172262</v>
      </c>
      <c r="AW54" s="8">
        <v>0</v>
      </c>
      <c r="AX54" s="8">
        <v>0</v>
      </c>
      <c r="AY54" s="8">
        <v>0</v>
      </c>
      <c r="AZ54" s="8">
        <v>172262</v>
      </c>
      <c r="BA54" s="8">
        <v>0</v>
      </c>
      <c r="BB54" s="8">
        <v>0</v>
      </c>
      <c r="BC54" s="8">
        <v>0</v>
      </c>
      <c r="BD54" s="8">
        <v>0</v>
      </c>
      <c r="BE54" s="8">
        <v>0</v>
      </c>
      <c r="BF54" s="8">
        <v>0</v>
      </c>
      <c r="BG54" s="8">
        <v>0</v>
      </c>
      <c r="BH54" s="8">
        <v>0</v>
      </c>
      <c r="BI54" s="8">
        <v>0</v>
      </c>
      <c r="BJ54" s="8">
        <v>0</v>
      </c>
      <c r="BK54" s="8">
        <v>0</v>
      </c>
      <c r="BL54" s="8">
        <v>0</v>
      </c>
      <c r="BM54" s="8">
        <v>0</v>
      </c>
      <c r="BN54" s="13" t="s">
        <v>2772</v>
      </c>
      <c r="BO54" s="13" t="s">
        <v>2772</v>
      </c>
      <c r="BP54" s="13" t="s">
        <v>2772</v>
      </c>
      <c r="BQ54" s="13" t="s">
        <v>2772</v>
      </c>
      <c r="BR54" s="13" t="s">
        <v>2772</v>
      </c>
      <c r="BS54" s="13" t="s">
        <v>2772</v>
      </c>
      <c r="BT54" s="13" t="s">
        <v>2772</v>
      </c>
      <c r="BU54" s="13" t="s">
        <v>2772</v>
      </c>
      <c r="BV54" s="13" t="s">
        <v>2772</v>
      </c>
      <c r="BW54" s="13" t="s">
        <v>2772</v>
      </c>
      <c r="BX54" s="13" t="s">
        <v>2772</v>
      </c>
      <c r="BY54" s="13" t="s">
        <v>2772</v>
      </c>
      <c r="BZ54" s="13" t="s">
        <v>2772</v>
      </c>
      <c r="CA54" s="8">
        <v>1579191.31</v>
      </c>
      <c r="CB54" s="8">
        <v>0</v>
      </c>
      <c r="CC54" s="8">
        <v>1579191.31</v>
      </c>
      <c r="CD54" s="8">
        <v>0</v>
      </c>
      <c r="CE54" s="8">
        <v>0</v>
      </c>
      <c r="CF54" s="8">
        <v>0</v>
      </c>
      <c r="CG54" s="8">
        <v>0</v>
      </c>
      <c r="CH54" s="8">
        <v>0</v>
      </c>
      <c r="CI54" s="8">
        <v>0</v>
      </c>
      <c r="CJ54" s="8">
        <v>0</v>
      </c>
      <c r="CK54" s="8">
        <v>0</v>
      </c>
      <c r="CL54" s="8">
        <v>0</v>
      </c>
      <c r="CM54" s="8">
        <v>0</v>
      </c>
      <c r="CN54" s="8">
        <v>0</v>
      </c>
      <c r="CO54" s="8">
        <v>0</v>
      </c>
      <c r="CP54" s="8">
        <v>0</v>
      </c>
      <c r="CQ54" s="8">
        <v>0</v>
      </c>
      <c r="CR54" s="13" t="s">
        <v>2772</v>
      </c>
      <c r="CS54" s="13" t="s">
        <v>2772</v>
      </c>
      <c r="CT54" s="13" t="s">
        <v>2772</v>
      </c>
      <c r="CU54" s="8">
        <v>0</v>
      </c>
      <c r="CV54" s="8">
        <v>0</v>
      </c>
      <c r="CW54" s="8">
        <v>0</v>
      </c>
      <c r="CX54" s="8">
        <v>0</v>
      </c>
      <c r="CY54" s="8">
        <v>0</v>
      </c>
      <c r="CZ54" s="8">
        <v>0</v>
      </c>
      <c r="DA54" s="13" t="s">
        <v>2772</v>
      </c>
      <c r="DB54" s="13" t="s">
        <v>2772</v>
      </c>
      <c r="DC54" s="13" t="s">
        <v>2772</v>
      </c>
      <c r="DD54" s="13" t="s">
        <v>2772</v>
      </c>
      <c r="DE54" s="8">
        <v>0</v>
      </c>
      <c r="DF54" s="8">
        <v>0</v>
      </c>
      <c r="DG54" s="8">
        <v>0</v>
      </c>
      <c r="DH54" s="8">
        <v>0</v>
      </c>
      <c r="DI54" s="17">
        <v>0</v>
      </c>
    </row>
    <row r="55" s="1" customFormat="1" ht="15.4" customHeight="1" spans="1:113">
      <c r="A55" s="9" t="s">
        <v>2847</v>
      </c>
      <c r="B55" s="10"/>
      <c r="C55" s="10" t="s">
        <v>2275</v>
      </c>
      <c r="D55" s="10" t="s">
        <v>2848</v>
      </c>
      <c r="E55" s="8">
        <v>4000</v>
      </c>
      <c r="F55" s="8">
        <v>0</v>
      </c>
      <c r="G55" s="8">
        <v>0</v>
      </c>
      <c r="H55" s="8">
        <v>0</v>
      </c>
      <c r="I55" s="8">
        <v>0</v>
      </c>
      <c r="J55" s="8">
        <v>0</v>
      </c>
      <c r="K55" s="8">
        <v>0</v>
      </c>
      <c r="L55" s="8">
        <v>0</v>
      </c>
      <c r="M55" s="8">
        <v>0</v>
      </c>
      <c r="N55" s="8">
        <v>0</v>
      </c>
      <c r="O55" s="8">
        <v>0</v>
      </c>
      <c r="P55" s="8">
        <v>0</v>
      </c>
      <c r="Q55" s="8">
        <v>0</v>
      </c>
      <c r="R55" s="8">
        <v>0</v>
      </c>
      <c r="S55" s="8">
        <v>0</v>
      </c>
      <c r="T55" s="8">
        <v>4000</v>
      </c>
      <c r="U55" s="8">
        <v>4000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13" t="s">
        <v>2772</v>
      </c>
      <c r="BO55" s="13" t="s">
        <v>2772</v>
      </c>
      <c r="BP55" s="13" t="s">
        <v>2772</v>
      </c>
      <c r="BQ55" s="13" t="s">
        <v>2772</v>
      </c>
      <c r="BR55" s="13" t="s">
        <v>2772</v>
      </c>
      <c r="BS55" s="13" t="s">
        <v>2772</v>
      </c>
      <c r="BT55" s="13" t="s">
        <v>2772</v>
      </c>
      <c r="BU55" s="13" t="s">
        <v>2772</v>
      </c>
      <c r="BV55" s="13" t="s">
        <v>2772</v>
      </c>
      <c r="BW55" s="13" t="s">
        <v>2772</v>
      </c>
      <c r="BX55" s="13" t="s">
        <v>2772</v>
      </c>
      <c r="BY55" s="13" t="s">
        <v>2772</v>
      </c>
      <c r="BZ55" s="13" t="s">
        <v>2772</v>
      </c>
      <c r="CA55" s="8">
        <v>0</v>
      </c>
      <c r="CB55" s="8">
        <v>0</v>
      </c>
      <c r="CC55" s="8">
        <v>0</v>
      </c>
      <c r="CD55" s="8">
        <v>0</v>
      </c>
      <c r="CE55" s="8">
        <v>0</v>
      </c>
      <c r="CF55" s="8">
        <v>0</v>
      </c>
      <c r="CG55" s="8">
        <v>0</v>
      </c>
      <c r="CH55" s="8">
        <v>0</v>
      </c>
      <c r="CI55" s="8">
        <v>0</v>
      </c>
      <c r="CJ55" s="8">
        <v>0</v>
      </c>
      <c r="CK55" s="8">
        <v>0</v>
      </c>
      <c r="CL55" s="8">
        <v>0</v>
      </c>
      <c r="CM55" s="8">
        <v>0</v>
      </c>
      <c r="CN55" s="8">
        <v>0</v>
      </c>
      <c r="CO55" s="8">
        <v>0</v>
      </c>
      <c r="CP55" s="8">
        <v>0</v>
      </c>
      <c r="CQ55" s="8">
        <v>0</v>
      </c>
      <c r="CR55" s="13" t="s">
        <v>2772</v>
      </c>
      <c r="CS55" s="13" t="s">
        <v>2772</v>
      </c>
      <c r="CT55" s="13" t="s">
        <v>2772</v>
      </c>
      <c r="CU55" s="8">
        <v>0</v>
      </c>
      <c r="CV55" s="8">
        <v>0</v>
      </c>
      <c r="CW55" s="8">
        <v>0</v>
      </c>
      <c r="CX55" s="8">
        <v>0</v>
      </c>
      <c r="CY55" s="8">
        <v>0</v>
      </c>
      <c r="CZ55" s="8">
        <v>0</v>
      </c>
      <c r="DA55" s="13" t="s">
        <v>2772</v>
      </c>
      <c r="DB55" s="13" t="s">
        <v>2772</v>
      </c>
      <c r="DC55" s="13" t="s">
        <v>2772</v>
      </c>
      <c r="DD55" s="13" t="s">
        <v>2772</v>
      </c>
      <c r="DE55" s="8">
        <v>0</v>
      </c>
      <c r="DF55" s="8">
        <v>0</v>
      </c>
      <c r="DG55" s="8">
        <v>0</v>
      </c>
      <c r="DH55" s="8">
        <v>0</v>
      </c>
      <c r="DI55" s="17">
        <v>0</v>
      </c>
    </row>
    <row r="56" s="1" customFormat="1" ht="15.4" customHeight="1" spans="1:113">
      <c r="A56" s="9" t="s">
        <v>2849</v>
      </c>
      <c r="B56" s="10"/>
      <c r="C56" s="10" t="s">
        <v>2275</v>
      </c>
      <c r="D56" s="10" t="s">
        <v>2850</v>
      </c>
      <c r="E56" s="8">
        <v>5140000</v>
      </c>
      <c r="F56" s="8">
        <v>0</v>
      </c>
      <c r="G56" s="8">
        <v>0</v>
      </c>
      <c r="H56" s="8">
        <v>0</v>
      </c>
      <c r="I56" s="8">
        <v>0</v>
      </c>
      <c r="J56" s="8">
        <v>0</v>
      </c>
      <c r="K56" s="8">
        <v>0</v>
      </c>
      <c r="L56" s="8">
        <v>0</v>
      </c>
      <c r="M56" s="8">
        <v>0</v>
      </c>
      <c r="N56" s="8">
        <v>0</v>
      </c>
      <c r="O56" s="8">
        <v>0</v>
      </c>
      <c r="P56" s="8">
        <v>0</v>
      </c>
      <c r="Q56" s="8">
        <v>0</v>
      </c>
      <c r="R56" s="8">
        <v>0</v>
      </c>
      <c r="S56" s="8">
        <v>0</v>
      </c>
      <c r="T56" s="8">
        <v>5140000</v>
      </c>
      <c r="U56" s="8">
        <v>1780000</v>
      </c>
      <c r="V56" s="8">
        <v>600000</v>
      </c>
      <c r="W56" s="8">
        <v>0</v>
      </c>
      <c r="X56" s="8">
        <v>0</v>
      </c>
      <c r="Y56" s="8">
        <v>150000</v>
      </c>
      <c r="Z56" s="8">
        <v>260000</v>
      </c>
      <c r="AA56" s="8">
        <v>100000</v>
      </c>
      <c r="AB56" s="8">
        <v>30000</v>
      </c>
      <c r="AC56" s="8">
        <v>500000</v>
      </c>
      <c r="AD56" s="8">
        <v>100000</v>
      </c>
      <c r="AE56" s="8">
        <v>0</v>
      </c>
      <c r="AF56" s="8">
        <v>730000</v>
      </c>
      <c r="AG56" s="8">
        <v>280000</v>
      </c>
      <c r="AH56" s="8">
        <v>300000</v>
      </c>
      <c r="AI56" s="8">
        <v>0</v>
      </c>
      <c r="AJ56" s="8">
        <v>200000</v>
      </c>
      <c r="AK56" s="8">
        <v>0</v>
      </c>
      <c r="AL56" s="8">
        <v>0</v>
      </c>
      <c r="AM56" s="8">
        <v>0</v>
      </c>
      <c r="AN56" s="8">
        <v>0</v>
      </c>
      <c r="AO56" s="8">
        <v>0</v>
      </c>
      <c r="AP56" s="8">
        <v>20000</v>
      </c>
      <c r="AQ56" s="8">
        <v>40000</v>
      </c>
      <c r="AR56" s="8">
        <v>0</v>
      </c>
      <c r="AS56" s="8">
        <v>50000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13" t="s">
        <v>2772</v>
      </c>
      <c r="BO56" s="13" t="s">
        <v>2772</v>
      </c>
      <c r="BP56" s="13" t="s">
        <v>2772</v>
      </c>
      <c r="BQ56" s="13" t="s">
        <v>2772</v>
      </c>
      <c r="BR56" s="13" t="s">
        <v>2772</v>
      </c>
      <c r="BS56" s="13" t="s">
        <v>2772</v>
      </c>
      <c r="BT56" s="13" t="s">
        <v>2772</v>
      </c>
      <c r="BU56" s="13" t="s">
        <v>2772</v>
      </c>
      <c r="BV56" s="13" t="s">
        <v>2772</v>
      </c>
      <c r="BW56" s="13" t="s">
        <v>2772</v>
      </c>
      <c r="BX56" s="13" t="s">
        <v>2772</v>
      </c>
      <c r="BY56" s="13" t="s">
        <v>2772</v>
      </c>
      <c r="BZ56" s="13" t="s">
        <v>2772</v>
      </c>
      <c r="CA56" s="8">
        <v>0</v>
      </c>
      <c r="CB56" s="8">
        <v>0</v>
      </c>
      <c r="CC56" s="8">
        <v>0</v>
      </c>
      <c r="CD56" s="8">
        <v>0</v>
      </c>
      <c r="CE56" s="8">
        <v>0</v>
      </c>
      <c r="CF56" s="8">
        <v>0</v>
      </c>
      <c r="CG56" s="8">
        <v>0</v>
      </c>
      <c r="CH56" s="8">
        <v>0</v>
      </c>
      <c r="CI56" s="8">
        <v>0</v>
      </c>
      <c r="CJ56" s="8">
        <v>0</v>
      </c>
      <c r="CK56" s="8">
        <v>0</v>
      </c>
      <c r="CL56" s="8">
        <v>0</v>
      </c>
      <c r="CM56" s="8">
        <v>0</v>
      </c>
      <c r="CN56" s="8">
        <v>0</v>
      </c>
      <c r="CO56" s="8">
        <v>0</v>
      </c>
      <c r="CP56" s="8">
        <v>0</v>
      </c>
      <c r="CQ56" s="8">
        <v>0</v>
      </c>
      <c r="CR56" s="13" t="s">
        <v>2772</v>
      </c>
      <c r="CS56" s="13" t="s">
        <v>2772</v>
      </c>
      <c r="CT56" s="13" t="s">
        <v>2772</v>
      </c>
      <c r="CU56" s="8">
        <v>0</v>
      </c>
      <c r="CV56" s="8">
        <v>0</v>
      </c>
      <c r="CW56" s="8">
        <v>0</v>
      </c>
      <c r="CX56" s="8">
        <v>0</v>
      </c>
      <c r="CY56" s="8">
        <v>0</v>
      </c>
      <c r="CZ56" s="8">
        <v>0</v>
      </c>
      <c r="DA56" s="13" t="s">
        <v>2772</v>
      </c>
      <c r="DB56" s="13" t="s">
        <v>2772</v>
      </c>
      <c r="DC56" s="13" t="s">
        <v>2772</v>
      </c>
      <c r="DD56" s="13" t="s">
        <v>2772</v>
      </c>
      <c r="DE56" s="8">
        <v>0</v>
      </c>
      <c r="DF56" s="8">
        <v>0</v>
      </c>
      <c r="DG56" s="8">
        <v>0</v>
      </c>
      <c r="DH56" s="8">
        <v>0</v>
      </c>
      <c r="DI56" s="17">
        <v>0</v>
      </c>
    </row>
    <row r="57" s="1" customFormat="1" ht="15.4" customHeight="1" spans="1:113">
      <c r="A57" s="9" t="s">
        <v>2851</v>
      </c>
      <c r="B57" s="10"/>
      <c r="C57" s="10" t="s">
        <v>2275</v>
      </c>
      <c r="D57" s="10" t="s">
        <v>2852</v>
      </c>
      <c r="E57" s="8">
        <v>12257668.48</v>
      </c>
      <c r="F57" s="8">
        <v>4403255.75</v>
      </c>
      <c r="G57" s="8">
        <v>1890280</v>
      </c>
      <c r="H57" s="8">
        <v>875820</v>
      </c>
      <c r="I57" s="8">
        <v>753546.57</v>
      </c>
      <c r="J57" s="8">
        <v>28306</v>
      </c>
      <c r="K57" s="8">
        <v>0</v>
      </c>
      <c r="L57" s="8">
        <v>398719.36</v>
      </c>
      <c r="M57" s="8">
        <v>0</v>
      </c>
      <c r="N57" s="8">
        <v>190518.4</v>
      </c>
      <c r="O57" s="8">
        <v>0</v>
      </c>
      <c r="P57" s="8">
        <v>33031.48</v>
      </c>
      <c r="Q57" s="8">
        <v>233033.94</v>
      </c>
      <c r="R57" s="8">
        <v>0</v>
      </c>
      <c r="S57" s="8">
        <v>0</v>
      </c>
      <c r="T57" s="8">
        <v>6837065.73</v>
      </c>
      <c r="U57" s="8">
        <v>1222895</v>
      </c>
      <c r="V57" s="8">
        <v>518195</v>
      </c>
      <c r="W57" s="8">
        <v>0</v>
      </c>
      <c r="X57" s="8">
        <v>0</v>
      </c>
      <c r="Y57" s="8">
        <v>1484.95</v>
      </c>
      <c r="Z57" s="8">
        <v>113650.19</v>
      </c>
      <c r="AA57" s="8">
        <v>32800</v>
      </c>
      <c r="AB57" s="8">
        <v>2072</v>
      </c>
      <c r="AC57" s="8">
        <v>0</v>
      </c>
      <c r="AD57" s="8">
        <v>340396.91</v>
      </c>
      <c r="AE57" s="8">
        <v>0</v>
      </c>
      <c r="AF57" s="8">
        <v>1995067</v>
      </c>
      <c r="AG57" s="8">
        <v>207253</v>
      </c>
      <c r="AH57" s="8">
        <v>491738</v>
      </c>
      <c r="AI57" s="8">
        <v>370441.77</v>
      </c>
      <c r="AJ57" s="8">
        <v>219105</v>
      </c>
      <c r="AK57" s="8">
        <v>643680</v>
      </c>
      <c r="AL57" s="8">
        <v>0</v>
      </c>
      <c r="AM57" s="8">
        <v>0</v>
      </c>
      <c r="AN57" s="8">
        <v>281094</v>
      </c>
      <c r="AO57" s="8">
        <v>0</v>
      </c>
      <c r="AP57" s="8">
        <v>76519</v>
      </c>
      <c r="AQ57" s="8">
        <v>107912</v>
      </c>
      <c r="AR57" s="8">
        <v>69842.82</v>
      </c>
      <c r="AS57" s="8">
        <v>125800</v>
      </c>
      <c r="AT57" s="8">
        <v>0</v>
      </c>
      <c r="AU57" s="8">
        <v>17119.09</v>
      </c>
      <c r="AV57" s="8">
        <v>660000</v>
      </c>
      <c r="AW57" s="8">
        <v>0</v>
      </c>
      <c r="AX57" s="8">
        <v>0</v>
      </c>
      <c r="AY57" s="8">
        <v>0</v>
      </c>
      <c r="AZ57" s="8">
        <v>0</v>
      </c>
      <c r="BA57" s="8">
        <v>0</v>
      </c>
      <c r="BB57" s="8">
        <v>0</v>
      </c>
      <c r="BC57" s="8">
        <v>0</v>
      </c>
      <c r="BD57" s="8">
        <v>0</v>
      </c>
      <c r="BE57" s="8">
        <v>660000</v>
      </c>
      <c r="BF57" s="8">
        <v>0</v>
      </c>
      <c r="BG57" s="8">
        <v>0</v>
      </c>
      <c r="BH57" s="8">
        <v>0</v>
      </c>
      <c r="BI57" s="8">
        <v>0</v>
      </c>
      <c r="BJ57" s="8">
        <v>0</v>
      </c>
      <c r="BK57" s="8">
        <v>0</v>
      </c>
      <c r="BL57" s="8">
        <v>0</v>
      </c>
      <c r="BM57" s="8">
        <v>0</v>
      </c>
      <c r="BN57" s="13" t="s">
        <v>2772</v>
      </c>
      <c r="BO57" s="13" t="s">
        <v>2772</v>
      </c>
      <c r="BP57" s="13" t="s">
        <v>2772</v>
      </c>
      <c r="BQ57" s="13" t="s">
        <v>2772</v>
      </c>
      <c r="BR57" s="13" t="s">
        <v>2772</v>
      </c>
      <c r="BS57" s="13" t="s">
        <v>2772</v>
      </c>
      <c r="BT57" s="13" t="s">
        <v>2772</v>
      </c>
      <c r="BU57" s="13" t="s">
        <v>2772</v>
      </c>
      <c r="BV57" s="13" t="s">
        <v>2772</v>
      </c>
      <c r="BW57" s="13" t="s">
        <v>2772</v>
      </c>
      <c r="BX57" s="13" t="s">
        <v>2772</v>
      </c>
      <c r="BY57" s="13" t="s">
        <v>2772</v>
      </c>
      <c r="BZ57" s="13" t="s">
        <v>2772</v>
      </c>
      <c r="CA57" s="8">
        <v>207347</v>
      </c>
      <c r="CB57" s="8">
        <v>0</v>
      </c>
      <c r="CC57" s="8">
        <v>76101</v>
      </c>
      <c r="CD57" s="8">
        <v>131246</v>
      </c>
      <c r="CE57" s="8">
        <v>0</v>
      </c>
      <c r="CF57" s="8">
        <v>0</v>
      </c>
      <c r="CG57" s="8">
        <v>0</v>
      </c>
      <c r="CH57" s="8">
        <v>0</v>
      </c>
      <c r="CI57" s="8">
        <v>0</v>
      </c>
      <c r="CJ57" s="8">
        <v>0</v>
      </c>
      <c r="CK57" s="8">
        <v>0</v>
      </c>
      <c r="CL57" s="8">
        <v>0</v>
      </c>
      <c r="CM57" s="8">
        <v>0</v>
      </c>
      <c r="CN57" s="8">
        <v>0</v>
      </c>
      <c r="CO57" s="8">
        <v>0</v>
      </c>
      <c r="CP57" s="8">
        <v>0</v>
      </c>
      <c r="CQ57" s="8">
        <v>0</v>
      </c>
      <c r="CR57" s="13" t="s">
        <v>2772</v>
      </c>
      <c r="CS57" s="13" t="s">
        <v>2772</v>
      </c>
      <c r="CT57" s="13" t="s">
        <v>2772</v>
      </c>
      <c r="CU57" s="8">
        <v>150000</v>
      </c>
      <c r="CV57" s="8">
        <v>0</v>
      </c>
      <c r="CW57" s="8">
        <v>0</v>
      </c>
      <c r="CX57" s="8">
        <v>150000</v>
      </c>
      <c r="CY57" s="8">
        <v>0</v>
      </c>
      <c r="CZ57" s="8">
        <v>0</v>
      </c>
      <c r="DA57" s="13" t="s">
        <v>2772</v>
      </c>
      <c r="DB57" s="13" t="s">
        <v>2772</v>
      </c>
      <c r="DC57" s="13" t="s">
        <v>2772</v>
      </c>
      <c r="DD57" s="13" t="s">
        <v>2772</v>
      </c>
      <c r="DE57" s="8">
        <v>0</v>
      </c>
      <c r="DF57" s="8">
        <v>0</v>
      </c>
      <c r="DG57" s="8">
        <v>0</v>
      </c>
      <c r="DH57" s="8">
        <v>0</v>
      </c>
      <c r="DI57" s="17">
        <v>0</v>
      </c>
    </row>
    <row r="58" s="1" customFormat="1" ht="15.4" customHeight="1" spans="1:113">
      <c r="A58" s="9" t="s">
        <v>2853</v>
      </c>
      <c r="B58" s="10"/>
      <c r="C58" s="10" t="s">
        <v>2275</v>
      </c>
      <c r="D58" s="10" t="s">
        <v>2777</v>
      </c>
      <c r="E58" s="8">
        <v>7547668.48</v>
      </c>
      <c r="F58" s="8">
        <v>4403255.75</v>
      </c>
      <c r="G58" s="8">
        <v>1890280</v>
      </c>
      <c r="H58" s="8">
        <v>875820</v>
      </c>
      <c r="I58" s="8">
        <v>753546.57</v>
      </c>
      <c r="J58" s="8">
        <v>28306</v>
      </c>
      <c r="K58" s="8">
        <v>0</v>
      </c>
      <c r="L58" s="8">
        <v>398719.36</v>
      </c>
      <c r="M58" s="8">
        <v>0</v>
      </c>
      <c r="N58" s="8">
        <v>190518.4</v>
      </c>
      <c r="O58" s="8">
        <v>0</v>
      </c>
      <c r="P58" s="8">
        <v>33031.48</v>
      </c>
      <c r="Q58" s="8">
        <v>233033.94</v>
      </c>
      <c r="R58" s="8">
        <v>0</v>
      </c>
      <c r="S58" s="8">
        <v>0</v>
      </c>
      <c r="T58" s="8">
        <v>2787065.73</v>
      </c>
      <c r="U58" s="8">
        <v>296560</v>
      </c>
      <c r="V58" s="8">
        <v>255633</v>
      </c>
      <c r="W58" s="8">
        <v>0</v>
      </c>
      <c r="X58" s="8">
        <v>0</v>
      </c>
      <c r="Y58" s="8">
        <v>1484.95</v>
      </c>
      <c r="Z58" s="8">
        <v>113650.19</v>
      </c>
      <c r="AA58" s="8">
        <v>32800</v>
      </c>
      <c r="AB58" s="8">
        <v>2072</v>
      </c>
      <c r="AC58" s="8">
        <v>0</v>
      </c>
      <c r="AD58" s="8">
        <v>254073.91</v>
      </c>
      <c r="AE58" s="8">
        <v>0</v>
      </c>
      <c r="AF58" s="8">
        <v>523434</v>
      </c>
      <c r="AG58" s="8">
        <v>183600</v>
      </c>
      <c r="AH58" s="8">
        <v>361738</v>
      </c>
      <c r="AI58" s="8">
        <v>210441.77</v>
      </c>
      <c r="AJ58" s="8">
        <v>219105</v>
      </c>
      <c r="AK58" s="8">
        <v>3680</v>
      </c>
      <c r="AL58" s="8">
        <v>0</v>
      </c>
      <c r="AM58" s="8">
        <v>0</v>
      </c>
      <c r="AN58" s="8">
        <v>31600</v>
      </c>
      <c r="AO58" s="8">
        <v>0</v>
      </c>
      <c r="AP58" s="8">
        <v>26519</v>
      </c>
      <c r="AQ58" s="8">
        <v>57912</v>
      </c>
      <c r="AR58" s="8">
        <v>69842.82</v>
      </c>
      <c r="AS58" s="8">
        <v>125800</v>
      </c>
      <c r="AT58" s="8">
        <v>0</v>
      </c>
      <c r="AU58" s="8">
        <v>17119.09</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13" t="s">
        <v>2772</v>
      </c>
      <c r="BO58" s="13" t="s">
        <v>2772</v>
      </c>
      <c r="BP58" s="13" t="s">
        <v>2772</v>
      </c>
      <c r="BQ58" s="13" t="s">
        <v>2772</v>
      </c>
      <c r="BR58" s="13" t="s">
        <v>2772</v>
      </c>
      <c r="BS58" s="13" t="s">
        <v>2772</v>
      </c>
      <c r="BT58" s="13" t="s">
        <v>2772</v>
      </c>
      <c r="BU58" s="13" t="s">
        <v>2772</v>
      </c>
      <c r="BV58" s="13" t="s">
        <v>2772</v>
      </c>
      <c r="BW58" s="13" t="s">
        <v>2772</v>
      </c>
      <c r="BX58" s="13" t="s">
        <v>2772</v>
      </c>
      <c r="BY58" s="13" t="s">
        <v>2772</v>
      </c>
      <c r="BZ58" s="13" t="s">
        <v>2772</v>
      </c>
      <c r="CA58" s="8">
        <v>207347</v>
      </c>
      <c r="CB58" s="8">
        <v>0</v>
      </c>
      <c r="CC58" s="8">
        <v>76101</v>
      </c>
      <c r="CD58" s="8">
        <v>131246</v>
      </c>
      <c r="CE58" s="8">
        <v>0</v>
      </c>
      <c r="CF58" s="8">
        <v>0</v>
      </c>
      <c r="CG58" s="8">
        <v>0</v>
      </c>
      <c r="CH58" s="8">
        <v>0</v>
      </c>
      <c r="CI58" s="8">
        <v>0</v>
      </c>
      <c r="CJ58" s="8">
        <v>0</v>
      </c>
      <c r="CK58" s="8">
        <v>0</v>
      </c>
      <c r="CL58" s="8">
        <v>0</v>
      </c>
      <c r="CM58" s="8">
        <v>0</v>
      </c>
      <c r="CN58" s="8">
        <v>0</v>
      </c>
      <c r="CO58" s="8">
        <v>0</v>
      </c>
      <c r="CP58" s="8">
        <v>0</v>
      </c>
      <c r="CQ58" s="8">
        <v>0</v>
      </c>
      <c r="CR58" s="13" t="s">
        <v>2772</v>
      </c>
      <c r="CS58" s="13" t="s">
        <v>2772</v>
      </c>
      <c r="CT58" s="13" t="s">
        <v>2772</v>
      </c>
      <c r="CU58" s="8">
        <v>150000</v>
      </c>
      <c r="CV58" s="8">
        <v>0</v>
      </c>
      <c r="CW58" s="8">
        <v>0</v>
      </c>
      <c r="CX58" s="8">
        <v>150000</v>
      </c>
      <c r="CY58" s="8">
        <v>0</v>
      </c>
      <c r="CZ58" s="8">
        <v>0</v>
      </c>
      <c r="DA58" s="13" t="s">
        <v>2772</v>
      </c>
      <c r="DB58" s="13" t="s">
        <v>2772</v>
      </c>
      <c r="DC58" s="13" t="s">
        <v>2772</v>
      </c>
      <c r="DD58" s="13" t="s">
        <v>2772</v>
      </c>
      <c r="DE58" s="8">
        <v>0</v>
      </c>
      <c r="DF58" s="8">
        <v>0</v>
      </c>
      <c r="DG58" s="8">
        <v>0</v>
      </c>
      <c r="DH58" s="8">
        <v>0</v>
      </c>
      <c r="DI58" s="17">
        <v>0</v>
      </c>
    </row>
    <row r="59" s="1" customFormat="1" ht="15.4" customHeight="1" spans="1:113">
      <c r="A59" s="9" t="s">
        <v>2854</v>
      </c>
      <c r="B59" s="10"/>
      <c r="C59" s="10" t="s">
        <v>2275</v>
      </c>
      <c r="D59" s="10" t="s">
        <v>2855</v>
      </c>
      <c r="E59" s="8">
        <v>4710000</v>
      </c>
      <c r="F59" s="8">
        <v>0</v>
      </c>
      <c r="G59" s="8">
        <v>0</v>
      </c>
      <c r="H59" s="8">
        <v>0</v>
      </c>
      <c r="I59" s="8">
        <v>0</v>
      </c>
      <c r="J59" s="8">
        <v>0</v>
      </c>
      <c r="K59" s="8">
        <v>0</v>
      </c>
      <c r="L59" s="8">
        <v>0</v>
      </c>
      <c r="M59" s="8">
        <v>0</v>
      </c>
      <c r="N59" s="8">
        <v>0</v>
      </c>
      <c r="O59" s="8">
        <v>0</v>
      </c>
      <c r="P59" s="8">
        <v>0</v>
      </c>
      <c r="Q59" s="8">
        <v>0</v>
      </c>
      <c r="R59" s="8">
        <v>0</v>
      </c>
      <c r="S59" s="8">
        <v>0</v>
      </c>
      <c r="T59" s="8">
        <v>4050000</v>
      </c>
      <c r="U59" s="8">
        <v>926335</v>
      </c>
      <c r="V59" s="8">
        <v>262562</v>
      </c>
      <c r="W59" s="8">
        <v>0</v>
      </c>
      <c r="X59" s="8">
        <v>0</v>
      </c>
      <c r="Y59" s="8">
        <v>0</v>
      </c>
      <c r="Z59" s="8">
        <v>0</v>
      </c>
      <c r="AA59" s="8">
        <v>0</v>
      </c>
      <c r="AB59" s="8">
        <v>0</v>
      </c>
      <c r="AC59" s="8">
        <v>0</v>
      </c>
      <c r="AD59" s="8">
        <v>86323</v>
      </c>
      <c r="AE59" s="8">
        <v>0</v>
      </c>
      <c r="AF59" s="8">
        <v>1471633</v>
      </c>
      <c r="AG59" s="8">
        <v>23653</v>
      </c>
      <c r="AH59" s="8">
        <v>130000</v>
      </c>
      <c r="AI59" s="8">
        <v>160000</v>
      </c>
      <c r="AJ59" s="8">
        <v>0</v>
      </c>
      <c r="AK59" s="8">
        <v>640000</v>
      </c>
      <c r="AL59" s="8">
        <v>0</v>
      </c>
      <c r="AM59" s="8">
        <v>0</v>
      </c>
      <c r="AN59" s="8">
        <v>249494</v>
      </c>
      <c r="AO59" s="8">
        <v>0</v>
      </c>
      <c r="AP59" s="8">
        <v>50000</v>
      </c>
      <c r="AQ59" s="8">
        <v>50000</v>
      </c>
      <c r="AR59" s="8">
        <v>0</v>
      </c>
      <c r="AS59" s="8">
        <v>0</v>
      </c>
      <c r="AT59" s="8">
        <v>0</v>
      </c>
      <c r="AU59" s="8">
        <v>0</v>
      </c>
      <c r="AV59" s="8">
        <v>660000</v>
      </c>
      <c r="AW59" s="8">
        <v>0</v>
      </c>
      <c r="AX59" s="8">
        <v>0</v>
      </c>
      <c r="AY59" s="8">
        <v>0</v>
      </c>
      <c r="AZ59" s="8">
        <v>0</v>
      </c>
      <c r="BA59" s="8">
        <v>0</v>
      </c>
      <c r="BB59" s="8">
        <v>0</v>
      </c>
      <c r="BC59" s="8">
        <v>0</v>
      </c>
      <c r="BD59" s="8">
        <v>0</v>
      </c>
      <c r="BE59" s="8">
        <v>660000</v>
      </c>
      <c r="BF59" s="8">
        <v>0</v>
      </c>
      <c r="BG59" s="8">
        <v>0</v>
      </c>
      <c r="BH59" s="8">
        <v>0</v>
      </c>
      <c r="BI59" s="8">
        <v>0</v>
      </c>
      <c r="BJ59" s="8">
        <v>0</v>
      </c>
      <c r="BK59" s="8">
        <v>0</v>
      </c>
      <c r="BL59" s="8">
        <v>0</v>
      </c>
      <c r="BM59" s="8">
        <v>0</v>
      </c>
      <c r="BN59" s="13" t="s">
        <v>2772</v>
      </c>
      <c r="BO59" s="13" t="s">
        <v>2772</v>
      </c>
      <c r="BP59" s="13" t="s">
        <v>2772</v>
      </c>
      <c r="BQ59" s="13" t="s">
        <v>2772</v>
      </c>
      <c r="BR59" s="13" t="s">
        <v>2772</v>
      </c>
      <c r="BS59" s="13" t="s">
        <v>2772</v>
      </c>
      <c r="BT59" s="13" t="s">
        <v>2772</v>
      </c>
      <c r="BU59" s="13" t="s">
        <v>2772</v>
      </c>
      <c r="BV59" s="13" t="s">
        <v>2772</v>
      </c>
      <c r="BW59" s="13" t="s">
        <v>2772</v>
      </c>
      <c r="BX59" s="13" t="s">
        <v>2772</v>
      </c>
      <c r="BY59" s="13" t="s">
        <v>2772</v>
      </c>
      <c r="BZ59" s="13" t="s">
        <v>2772</v>
      </c>
      <c r="CA59" s="8">
        <v>0</v>
      </c>
      <c r="CB59" s="8">
        <v>0</v>
      </c>
      <c r="CC59" s="8">
        <v>0</v>
      </c>
      <c r="CD59" s="8">
        <v>0</v>
      </c>
      <c r="CE59" s="8">
        <v>0</v>
      </c>
      <c r="CF59" s="8">
        <v>0</v>
      </c>
      <c r="CG59" s="8">
        <v>0</v>
      </c>
      <c r="CH59" s="8">
        <v>0</v>
      </c>
      <c r="CI59" s="8">
        <v>0</v>
      </c>
      <c r="CJ59" s="8">
        <v>0</v>
      </c>
      <c r="CK59" s="8">
        <v>0</v>
      </c>
      <c r="CL59" s="8">
        <v>0</v>
      </c>
      <c r="CM59" s="8">
        <v>0</v>
      </c>
      <c r="CN59" s="8">
        <v>0</v>
      </c>
      <c r="CO59" s="8">
        <v>0</v>
      </c>
      <c r="CP59" s="8">
        <v>0</v>
      </c>
      <c r="CQ59" s="8">
        <v>0</v>
      </c>
      <c r="CR59" s="13" t="s">
        <v>2772</v>
      </c>
      <c r="CS59" s="13" t="s">
        <v>2772</v>
      </c>
      <c r="CT59" s="13" t="s">
        <v>2772</v>
      </c>
      <c r="CU59" s="8">
        <v>0</v>
      </c>
      <c r="CV59" s="8">
        <v>0</v>
      </c>
      <c r="CW59" s="8">
        <v>0</v>
      </c>
      <c r="CX59" s="8">
        <v>0</v>
      </c>
      <c r="CY59" s="8">
        <v>0</v>
      </c>
      <c r="CZ59" s="8">
        <v>0</v>
      </c>
      <c r="DA59" s="13" t="s">
        <v>2772</v>
      </c>
      <c r="DB59" s="13" t="s">
        <v>2772</v>
      </c>
      <c r="DC59" s="13" t="s">
        <v>2772</v>
      </c>
      <c r="DD59" s="13" t="s">
        <v>2772</v>
      </c>
      <c r="DE59" s="8">
        <v>0</v>
      </c>
      <c r="DF59" s="8">
        <v>0</v>
      </c>
      <c r="DG59" s="8">
        <v>0</v>
      </c>
      <c r="DH59" s="8">
        <v>0</v>
      </c>
      <c r="DI59" s="17">
        <v>0</v>
      </c>
    </row>
    <row r="60" s="1" customFormat="1" ht="15.4" customHeight="1" spans="1:113">
      <c r="A60" s="9" t="s">
        <v>2856</v>
      </c>
      <c r="B60" s="10"/>
      <c r="C60" s="10" t="s">
        <v>2275</v>
      </c>
      <c r="D60" s="10" t="s">
        <v>2857</v>
      </c>
      <c r="E60" s="8">
        <v>4728713.57</v>
      </c>
      <c r="F60" s="8">
        <v>2622886.17</v>
      </c>
      <c r="G60" s="8">
        <v>897103.78</v>
      </c>
      <c r="H60" s="8">
        <v>515305.04</v>
      </c>
      <c r="I60" s="8">
        <v>593604</v>
      </c>
      <c r="J60" s="8">
        <v>11112</v>
      </c>
      <c r="K60" s="8">
        <v>21014</v>
      </c>
      <c r="L60" s="8">
        <v>278454.74</v>
      </c>
      <c r="M60" s="8">
        <v>42887</v>
      </c>
      <c r="N60" s="8">
        <v>111125.3</v>
      </c>
      <c r="O60" s="8">
        <v>0</v>
      </c>
      <c r="P60" s="8">
        <v>12093.36</v>
      </c>
      <c r="Q60" s="8">
        <v>107984.52</v>
      </c>
      <c r="R60" s="8">
        <v>0</v>
      </c>
      <c r="S60" s="8">
        <v>32202.43</v>
      </c>
      <c r="T60" s="8">
        <v>2031506.4</v>
      </c>
      <c r="U60" s="8">
        <v>333693.46</v>
      </c>
      <c r="V60" s="8">
        <v>236695.6</v>
      </c>
      <c r="W60" s="8">
        <v>0</v>
      </c>
      <c r="X60" s="8">
        <v>0</v>
      </c>
      <c r="Y60" s="8">
        <v>3000</v>
      </c>
      <c r="Z60" s="8">
        <v>0</v>
      </c>
      <c r="AA60" s="8">
        <v>56957</v>
      </c>
      <c r="AB60" s="8">
        <v>0</v>
      </c>
      <c r="AC60" s="8">
        <v>0</v>
      </c>
      <c r="AD60" s="8">
        <v>25412.36</v>
      </c>
      <c r="AE60" s="8">
        <v>0</v>
      </c>
      <c r="AF60" s="8">
        <v>278626.47</v>
      </c>
      <c r="AG60" s="8">
        <v>4800</v>
      </c>
      <c r="AH60" s="8">
        <v>10024</v>
      </c>
      <c r="AI60" s="8">
        <v>47600.2</v>
      </c>
      <c r="AJ60" s="8">
        <v>55096.1</v>
      </c>
      <c r="AK60" s="8">
        <v>0</v>
      </c>
      <c r="AL60" s="8">
        <v>0</v>
      </c>
      <c r="AM60" s="8">
        <v>0</v>
      </c>
      <c r="AN60" s="8">
        <v>170729</v>
      </c>
      <c r="AO60" s="8">
        <v>363937.01</v>
      </c>
      <c r="AP60" s="8">
        <v>32254</v>
      </c>
      <c r="AQ60" s="8">
        <v>24905</v>
      </c>
      <c r="AR60" s="8">
        <v>37899.2</v>
      </c>
      <c r="AS60" s="8">
        <v>248962</v>
      </c>
      <c r="AT60" s="8">
        <v>0</v>
      </c>
      <c r="AU60" s="8">
        <v>100915</v>
      </c>
      <c r="AV60" s="8">
        <v>74321</v>
      </c>
      <c r="AW60" s="8">
        <v>0</v>
      </c>
      <c r="AX60" s="8">
        <v>0</v>
      </c>
      <c r="AY60" s="8">
        <v>0</v>
      </c>
      <c r="AZ60" s="8">
        <v>43897</v>
      </c>
      <c r="BA60" s="8">
        <v>28424</v>
      </c>
      <c r="BB60" s="8">
        <v>2000</v>
      </c>
      <c r="BC60" s="8">
        <v>0</v>
      </c>
      <c r="BD60" s="8">
        <v>0</v>
      </c>
      <c r="BE60" s="8">
        <v>0</v>
      </c>
      <c r="BF60" s="8">
        <v>0</v>
      </c>
      <c r="BG60" s="8">
        <v>0</v>
      </c>
      <c r="BH60" s="8">
        <v>0</v>
      </c>
      <c r="BI60" s="8">
        <v>0</v>
      </c>
      <c r="BJ60" s="8">
        <v>0</v>
      </c>
      <c r="BK60" s="8">
        <v>0</v>
      </c>
      <c r="BL60" s="8">
        <v>0</v>
      </c>
      <c r="BM60" s="8">
        <v>0</v>
      </c>
      <c r="BN60" s="13" t="s">
        <v>2772</v>
      </c>
      <c r="BO60" s="13" t="s">
        <v>2772</v>
      </c>
      <c r="BP60" s="13" t="s">
        <v>2772</v>
      </c>
      <c r="BQ60" s="13" t="s">
        <v>2772</v>
      </c>
      <c r="BR60" s="13" t="s">
        <v>2772</v>
      </c>
      <c r="BS60" s="13" t="s">
        <v>2772</v>
      </c>
      <c r="BT60" s="13" t="s">
        <v>2772</v>
      </c>
      <c r="BU60" s="13" t="s">
        <v>2772</v>
      </c>
      <c r="BV60" s="13" t="s">
        <v>2772</v>
      </c>
      <c r="BW60" s="13" t="s">
        <v>2772</v>
      </c>
      <c r="BX60" s="13" t="s">
        <v>2772</v>
      </c>
      <c r="BY60" s="13" t="s">
        <v>2772</v>
      </c>
      <c r="BZ60" s="13" t="s">
        <v>2772</v>
      </c>
      <c r="CA60" s="8">
        <v>0</v>
      </c>
      <c r="CB60" s="8">
        <v>0</v>
      </c>
      <c r="CC60" s="8">
        <v>0</v>
      </c>
      <c r="CD60" s="8">
        <v>0</v>
      </c>
      <c r="CE60" s="8">
        <v>0</v>
      </c>
      <c r="CF60" s="8">
        <v>0</v>
      </c>
      <c r="CG60" s="8">
        <v>0</v>
      </c>
      <c r="CH60" s="8">
        <v>0</v>
      </c>
      <c r="CI60" s="8">
        <v>0</v>
      </c>
      <c r="CJ60" s="8">
        <v>0</v>
      </c>
      <c r="CK60" s="8">
        <v>0</v>
      </c>
      <c r="CL60" s="8">
        <v>0</v>
      </c>
      <c r="CM60" s="8">
        <v>0</v>
      </c>
      <c r="CN60" s="8">
        <v>0</v>
      </c>
      <c r="CO60" s="8">
        <v>0</v>
      </c>
      <c r="CP60" s="8">
        <v>0</v>
      </c>
      <c r="CQ60" s="8">
        <v>0</v>
      </c>
      <c r="CR60" s="13" t="s">
        <v>2772</v>
      </c>
      <c r="CS60" s="13" t="s">
        <v>2772</v>
      </c>
      <c r="CT60" s="13" t="s">
        <v>2772</v>
      </c>
      <c r="CU60" s="8">
        <v>0</v>
      </c>
      <c r="CV60" s="8">
        <v>0</v>
      </c>
      <c r="CW60" s="8">
        <v>0</v>
      </c>
      <c r="CX60" s="8">
        <v>0</v>
      </c>
      <c r="CY60" s="8">
        <v>0</v>
      </c>
      <c r="CZ60" s="8">
        <v>0</v>
      </c>
      <c r="DA60" s="13" t="s">
        <v>2772</v>
      </c>
      <c r="DB60" s="13" t="s">
        <v>2772</v>
      </c>
      <c r="DC60" s="13" t="s">
        <v>2772</v>
      </c>
      <c r="DD60" s="13" t="s">
        <v>2772</v>
      </c>
      <c r="DE60" s="8">
        <v>0</v>
      </c>
      <c r="DF60" s="8">
        <v>0</v>
      </c>
      <c r="DG60" s="8">
        <v>0</v>
      </c>
      <c r="DH60" s="8">
        <v>0</v>
      </c>
      <c r="DI60" s="17">
        <v>0</v>
      </c>
    </row>
    <row r="61" s="1" customFormat="1" ht="15.4" customHeight="1" spans="1:113">
      <c r="A61" s="9" t="s">
        <v>2858</v>
      </c>
      <c r="B61" s="10"/>
      <c r="C61" s="10" t="s">
        <v>2275</v>
      </c>
      <c r="D61" s="10" t="s">
        <v>2777</v>
      </c>
      <c r="E61" s="8">
        <v>3745706.53</v>
      </c>
      <c r="F61" s="8">
        <v>2174434.13</v>
      </c>
      <c r="G61" s="8">
        <v>739920.78</v>
      </c>
      <c r="H61" s="8">
        <v>444989</v>
      </c>
      <c r="I61" s="8">
        <v>593604</v>
      </c>
      <c r="J61" s="8">
        <v>11112</v>
      </c>
      <c r="K61" s="8">
        <v>0</v>
      </c>
      <c r="L61" s="8">
        <v>179879.74</v>
      </c>
      <c r="M61" s="8">
        <v>0</v>
      </c>
      <c r="N61" s="8">
        <v>60524.3</v>
      </c>
      <c r="O61" s="8">
        <v>0</v>
      </c>
      <c r="P61" s="8">
        <v>4217.36</v>
      </c>
      <c r="Q61" s="8">
        <v>107984.52</v>
      </c>
      <c r="R61" s="8">
        <v>0</v>
      </c>
      <c r="S61" s="8">
        <v>32202.43</v>
      </c>
      <c r="T61" s="8">
        <v>1554648.4</v>
      </c>
      <c r="U61" s="8">
        <v>276661.46</v>
      </c>
      <c r="V61" s="8">
        <v>114595.6</v>
      </c>
      <c r="W61" s="8">
        <v>0</v>
      </c>
      <c r="X61" s="8">
        <v>0</v>
      </c>
      <c r="Y61" s="8">
        <v>0</v>
      </c>
      <c r="Z61" s="8">
        <v>0</v>
      </c>
      <c r="AA61" s="8">
        <v>29994</v>
      </c>
      <c r="AB61" s="8">
        <v>0</v>
      </c>
      <c r="AC61" s="8">
        <v>0</v>
      </c>
      <c r="AD61" s="8">
        <v>25412.36</v>
      </c>
      <c r="AE61" s="8">
        <v>0</v>
      </c>
      <c r="AF61" s="8">
        <v>278626.47</v>
      </c>
      <c r="AG61" s="8">
        <v>4800</v>
      </c>
      <c r="AH61" s="8">
        <v>5000</v>
      </c>
      <c r="AI61" s="8">
        <v>38609.2</v>
      </c>
      <c r="AJ61" s="8">
        <v>34096.1</v>
      </c>
      <c r="AK61" s="8">
        <v>0</v>
      </c>
      <c r="AL61" s="8">
        <v>0</v>
      </c>
      <c r="AM61" s="8">
        <v>0</v>
      </c>
      <c r="AN61" s="8">
        <v>46076</v>
      </c>
      <c r="AO61" s="8">
        <v>363937.01</v>
      </c>
      <c r="AP61" s="8">
        <v>32254</v>
      </c>
      <c r="AQ61" s="8">
        <v>7760</v>
      </c>
      <c r="AR61" s="8">
        <v>6232.2</v>
      </c>
      <c r="AS61" s="8">
        <v>244284</v>
      </c>
      <c r="AT61" s="8">
        <v>0</v>
      </c>
      <c r="AU61" s="8">
        <v>46310</v>
      </c>
      <c r="AV61" s="8">
        <v>16624</v>
      </c>
      <c r="AW61" s="8">
        <v>0</v>
      </c>
      <c r="AX61" s="8">
        <v>0</v>
      </c>
      <c r="AY61" s="8">
        <v>0</v>
      </c>
      <c r="AZ61" s="8">
        <v>0</v>
      </c>
      <c r="BA61" s="8">
        <v>14624</v>
      </c>
      <c r="BB61" s="8">
        <v>2000</v>
      </c>
      <c r="BC61" s="8">
        <v>0</v>
      </c>
      <c r="BD61" s="8">
        <v>0</v>
      </c>
      <c r="BE61" s="8">
        <v>0</v>
      </c>
      <c r="BF61" s="8">
        <v>0</v>
      </c>
      <c r="BG61" s="8">
        <v>0</v>
      </c>
      <c r="BH61" s="8">
        <v>0</v>
      </c>
      <c r="BI61" s="8">
        <v>0</v>
      </c>
      <c r="BJ61" s="8">
        <v>0</v>
      </c>
      <c r="BK61" s="8">
        <v>0</v>
      </c>
      <c r="BL61" s="8">
        <v>0</v>
      </c>
      <c r="BM61" s="8">
        <v>0</v>
      </c>
      <c r="BN61" s="13" t="s">
        <v>2772</v>
      </c>
      <c r="BO61" s="13" t="s">
        <v>2772</v>
      </c>
      <c r="BP61" s="13" t="s">
        <v>2772</v>
      </c>
      <c r="BQ61" s="13" t="s">
        <v>2772</v>
      </c>
      <c r="BR61" s="13" t="s">
        <v>2772</v>
      </c>
      <c r="BS61" s="13" t="s">
        <v>2772</v>
      </c>
      <c r="BT61" s="13" t="s">
        <v>2772</v>
      </c>
      <c r="BU61" s="13" t="s">
        <v>2772</v>
      </c>
      <c r="BV61" s="13" t="s">
        <v>2772</v>
      </c>
      <c r="BW61" s="13" t="s">
        <v>2772</v>
      </c>
      <c r="BX61" s="13" t="s">
        <v>2772</v>
      </c>
      <c r="BY61" s="13" t="s">
        <v>2772</v>
      </c>
      <c r="BZ61" s="13" t="s">
        <v>2772</v>
      </c>
      <c r="CA61" s="8">
        <v>0</v>
      </c>
      <c r="CB61" s="8">
        <v>0</v>
      </c>
      <c r="CC61" s="8">
        <v>0</v>
      </c>
      <c r="CD61" s="8">
        <v>0</v>
      </c>
      <c r="CE61" s="8">
        <v>0</v>
      </c>
      <c r="CF61" s="8">
        <v>0</v>
      </c>
      <c r="CG61" s="8">
        <v>0</v>
      </c>
      <c r="CH61" s="8">
        <v>0</v>
      </c>
      <c r="CI61" s="8">
        <v>0</v>
      </c>
      <c r="CJ61" s="8">
        <v>0</v>
      </c>
      <c r="CK61" s="8">
        <v>0</v>
      </c>
      <c r="CL61" s="8">
        <v>0</v>
      </c>
      <c r="CM61" s="8">
        <v>0</v>
      </c>
      <c r="CN61" s="8">
        <v>0</v>
      </c>
      <c r="CO61" s="8">
        <v>0</v>
      </c>
      <c r="CP61" s="8">
        <v>0</v>
      </c>
      <c r="CQ61" s="8">
        <v>0</v>
      </c>
      <c r="CR61" s="13" t="s">
        <v>2772</v>
      </c>
      <c r="CS61" s="13" t="s">
        <v>2772</v>
      </c>
      <c r="CT61" s="13" t="s">
        <v>2772</v>
      </c>
      <c r="CU61" s="8">
        <v>0</v>
      </c>
      <c r="CV61" s="8">
        <v>0</v>
      </c>
      <c r="CW61" s="8">
        <v>0</v>
      </c>
      <c r="CX61" s="8">
        <v>0</v>
      </c>
      <c r="CY61" s="8">
        <v>0</v>
      </c>
      <c r="CZ61" s="8">
        <v>0</v>
      </c>
      <c r="DA61" s="13" t="s">
        <v>2772</v>
      </c>
      <c r="DB61" s="13" t="s">
        <v>2772</v>
      </c>
      <c r="DC61" s="13" t="s">
        <v>2772</v>
      </c>
      <c r="DD61" s="13" t="s">
        <v>2772</v>
      </c>
      <c r="DE61" s="8">
        <v>0</v>
      </c>
      <c r="DF61" s="8">
        <v>0</v>
      </c>
      <c r="DG61" s="8">
        <v>0</v>
      </c>
      <c r="DH61" s="8">
        <v>0</v>
      </c>
      <c r="DI61" s="17">
        <v>0</v>
      </c>
    </row>
    <row r="62" s="1" customFormat="1" ht="15.4" customHeight="1" spans="1:113">
      <c r="A62" s="9" t="s">
        <v>2859</v>
      </c>
      <c r="B62" s="10"/>
      <c r="C62" s="10" t="s">
        <v>2275</v>
      </c>
      <c r="D62" s="10" t="s">
        <v>2791</v>
      </c>
      <c r="E62" s="8">
        <v>983007.04</v>
      </c>
      <c r="F62" s="8">
        <v>448452.04</v>
      </c>
      <c r="G62" s="8">
        <v>157183</v>
      </c>
      <c r="H62" s="8">
        <v>70316.04</v>
      </c>
      <c r="I62" s="8">
        <v>0</v>
      </c>
      <c r="J62" s="8">
        <v>0</v>
      </c>
      <c r="K62" s="8">
        <v>21014</v>
      </c>
      <c r="L62" s="8">
        <v>98575</v>
      </c>
      <c r="M62" s="8">
        <v>42887</v>
      </c>
      <c r="N62" s="8">
        <v>50601</v>
      </c>
      <c r="O62" s="8">
        <v>0</v>
      </c>
      <c r="P62" s="8">
        <v>7876</v>
      </c>
      <c r="Q62" s="8">
        <v>0</v>
      </c>
      <c r="R62" s="8">
        <v>0</v>
      </c>
      <c r="S62" s="8">
        <v>0</v>
      </c>
      <c r="T62" s="8">
        <v>476858</v>
      </c>
      <c r="U62" s="8">
        <v>57032</v>
      </c>
      <c r="V62" s="8">
        <v>122100</v>
      </c>
      <c r="W62" s="8">
        <v>0</v>
      </c>
      <c r="X62" s="8">
        <v>0</v>
      </c>
      <c r="Y62" s="8">
        <v>3000</v>
      </c>
      <c r="Z62" s="8">
        <v>0</v>
      </c>
      <c r="AA62" s="8">
        <v>26963</v>
      </c>
      <c r="AB62" s="8">
        <v>0</v>
      </c>
      <c r="AC62" s="8">
        <v>0</v>
      </c>
      <c r="AD62" s="8">
        <v>0</v>
      </c>
      <c r="AE62" s="8">
        <v>0</v>
      </c>
      <c r="AF62" s="8">
        <v>0</v>
      </c>
      <c r="AG62" s="8">
        <v>0</v>
      </c>
      <c r="AH62" s="8">
        <v>5024</v>
      </c>
      <c r="AI62" s="8">
        <v>8991</v>
      </c>
      <c r="AJ62" s="8">
        <v>21000</v>
      </c>
      <c r="AK62" s="8">
        <v>0</v>
      </c>
      <c r="AL62" s="8">
        <v>0</v>
      </c>
      <c r="AM62" s="8">
        <v>0</v>
      </c>
      <c r="AN62" s="8">
        <v>124653</v>
      </c>
      <c r="AO62" s="8">
        <v>0</v>
      </c>
      <c r="AP62" s="8">
        <v>0</v>
      </c>
      <c r="AQ62" s="8">
        <v>17145</v>
      </c>
      <c r="AR62" s="8">
        <v>31667</v>
      </c>
      <c r="AS62" s="8">
        <v>4678</v>
      </c>
      <c r="AT62" s="8">
        <v>0</v>
      </c>
      <c r="AU62" s="8">
        <v>54605</v>
      </c>
      <c r="AV62" s="8">
        <v>57697</v>
      </c>
      <c r="AW62" s="8">
        <v>0</v>
      </c>
      <c r="AX62" s="8">
        <v>0</v>
      </c>
      <c r="AY62" s="8">
        <v>0</v>
      </c>
      <c r="AZ62" s="8">
        <v>43897</v>
      </c>
      <c r="BA62" s="8">
        <v>13800</v>
      </c>
      <c r="BB62" s="8">
        <v>0</v>
      </c>
      <c r="BC62" s="8">
        <v>0</v>
      </c>
      <c r="BD62" s="8">
        <v>0</v>
      </c>
      <c r="BE62" s="8">
        <v>0</v>
      </c>
      <c r="BF62" s="8">
        <v>0</v>
      </c>
      <c r="BG62" s="8">
        <v>0</v>
      </c>
      <c r="BH62" s="8">
        <v>0</v>
      </c>
      <c r="BI62" s="8">
        <v>0</v>
      </c>
      <c r="BJ62" s="8">
        <v>0</v>
      </c>
      <c r="BK62" s="8">
        <v>0</v>
      </c>
      <c r="BL62" s="8">
        <v>0</v>
      </c>
      <c r="BM62" s="8">
        <v>0</v>
      </c>
      <c r="BN62" s="13" t="s">
        <v>2772</v>
      </c>
      <c r="BO62" s="13" t="s">
        <v>2772</v>
      </c>
      <c r="BP62" s="13" t="s">
        <v>2772</v>
      </c>
      <c r="BQ62" s="13" t="s">
        <v>2772</v>
      </c>
      <c r="BR62" s="13" t="s">
        <v>2772</v>
      </c>
      <c r="BS62" s="13" t="s">
        <v>2772</v>
      </c>
      <c r="BT62" s="13" t="s">
        <v>2772</v>
      </c>
      <c r="BU62" s="13" t="s">
        <v>2772</v>
      </c>
      <c r="BV62" s="13" t="s">
        <v>2772</v>
      </c>
      <c r="BW62" s="13" t="s">
        <v>2772</v>
      </c>
      <c r="BX62" s="13" t="s">
        <v>2772</v>
      </c>
      <c r="BY62" s="13" t="s">
        <v>2772</v>
      </c>
      <c r="BZ62" s="13" t="s">
        <v>2772</v>
      </c>
      <c r="CA62" s="8">
        <v>0</v>
      </c>
      <c r="CB62" s="8">
        <v>0</v>
      </c>
      <c r="CC62" s="8">
        <v>0</v>
      </c>
      <c r="CD62" s="8">
        <v>0</v>
      </c>
      <c r="CE62" s="8">
        <v>0</v>
      </c>
      <c r="CF62" s="8">
        <v>0</v>
      </c>
      <c r="CG62" s="8">
        <v>0</v>
      </c>
      <c r="CH62" s="8">
        <v>0</v>
      </c>
      <c r="CI62" s="8">
        <v>0</v>
      </c>
      <c r="CJ62" s="8">
        <v>0</v>
      </c>
      <c r="CK62" s="8">
        <v>0</v>
      </c>
      <c r="CL62" s="8">
        <v>0</v>
      </c>
      <c r="CM62" s="8">
        <v>0</v>
      </c>
      <c r="CN62" s="8">
        <v>0</v>
      </c>
      <c r="CO62" s="8">
        <v>0</v>
      </c>
      <c r="CP62" s="8">
        <v>0</v>
      </c>
      <c r="CQ62" s="8">
        <v>0</v>
      </c>
      <c r="CR62" s="13" t="s">
        <v>2772</v>
      </c>
      <c r="CS62" s="13" t="s">
        <v>2772</v>
      </c>
      <c r="CT62" s="13" t="s">
        <v>2772</v>
      </c>
      <c r="CU62" s="8">
        <v>0</v>
      </c>
      <c r="CV62" s="8">
        <v>0</v>
      </c>
      <c r="CW62" s="8">
        <v>0</v>
      </c>
      <c r="CX62" s="8">
        <v>0</v>
      </c>
      <c r="CY62" s="8">
        <v>0</v>
      </c>
      <c r="CZ62" s="8">
        <v>0</v>
      </c>
      <c r="DA62" s="13" t="s">
        <v>2772</v>
      </c>
      <c r="DB62" s="13" t="s">
        <v>2772</v>
      </c>
      <c r="DC62" s="13" t="s">
        <v>2772</v>
      </c>
      <c r="DD62" s="13" t="s">
        <v>2772</v>
      </c>
      <c r="DE62" s="8">
        <v>0</v>
      </c>
      <c r="DF62" s="8">
        <v>0</v>
      </c>
      <c r="DG62" s="8">
        <v>0</v>
      </c>
      <c r="DH62" s="8">
        <v>0</v>
      </c>
      <c r="DI62" s="17">
        <v>0</v>
      </c>
    </row>
    <row r="63" s="1" customFormat="1" ht="15.4" customHeight="1" spans="1:113">
      <c r="A63" s="9" t="s">
        <v>2860</v>
      </c>
      <c r="B63" s="10"/>
      <c r="C63" s="10" t="s">
        <v>2275</v>
      </c>
      <c r="D63" s="10" t="s">
        <v>2861</v>
      </c>
      <c r="E63" s="8">
        <v>2151838.95</v>
      </c>
      <c r="F63" s="8">
        <v>1366925.6</v>
      </c>
      <c r="G63" s="8">
        <v>520872.27</v>
      </c>
      <c r="H63" s="8">
        <v>293134</v>
      </c>
      <c r="I63" s="8">
        <v>116680</v>
      </c>
      <c r="J63" s="8">
        <v>0</v>
      </c>
      <c r="K63" s="8">
        <v>0</v>
      </c>
      <c r="L63" s="8">
        <v>138342.16</v>
      </c>
      <c r="M63" s="8">
        <v>0</v>
      </c>
      <c r="N63" s="8">
        <v>82927.7</v>
      </c>
      <c r="O63" s="8">
        <v>0</v>
      </c>
      <c r="P63" s="8">
        <v>11785.37</v>
      </c>
      <c r="Q63" s="8">
        <v>181692.1</v>
      </c>
      <c r="R63" s="8">
        <v>0</v>
      </c>
      <c r="S63" s="8">
        <v>21492</v>
      </c>
      <c r="T63" s="8">
        <v>784913.35</v>
      </c>
      <c r="U63" s="8">
        <v>233110.37</v>
      </c>
      <c r="V63" s="8">
        <v>53040</v>
      </c>
      <c r="W63" s="8">
        <v>0</v>
      </c>
      <c r="X63" s="8">
        <v>0</v>
      </c>
      <c r="Y63" s="8">
        <v>0</v>
      </c>
      <c r="Z63" s="8">
        <v>13589</v>
      </c>
      <c r="AA63" s="8">
        <v>5205</v>
      </c>
      <c r="AB63" s="8">
        <v>0</v>
      </c>
      <c r="AC63" s="8">
        <v>0</v>
      </c>
      <c r="AD63" s="8">
        <v>25169.96</v>
      </c>
      <c r="AE63" s="8">
        <v>0</v>
      </c>
      <c r="AF63" s="8">
        <v>83330.02</v>
      </c>
      <c r="AG63" s="8">
        <v>0</v>
      </c>
      <c r="AH63" s="8">
        <v>46725</v>
      </c>
      <c r="AI63" s="8">
        <v>3850</v>
      </c>
      <c r="AJ63" s="8">
        <v>68490</v>
      </c>
      <c r="AK63" s="8">
        <v>0</v>
      </c>
      <c r="AL63" s="8">
        <v>0</v>
      </c>
      <c r="AM63" s="8">
        <v>0</v>
      </c>
      <c r="AN63" s="8">
        <v>25000</v>
      </c>
      <c r="AO63" s="8">
        <v>19228</v>
      </c>
      <c r="AP63" s="8">
        <v>18000</v>
      </c>
      <c r="AQ63" s="8">
        <v>33080</v>
      </c>
      <c r="AR63" s="8">
        <v>48830</v>
      </c>
      <c r="AS63" s="8">
        <v>25162</v>
      </c>
      <c r="AT63" s="8">
        <v>0</v>
      </c>
      <c r="AU63" s="8">
        <v>83104</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13" t="s">
        <v>2772</v>
      </c>
      <c r="BO63" s="13" t="s">
        <v>2772</v>
      </c>
      <c r="BP63" s="13" t="s">
        <v>2772</v>
      </c>
      <c r="BQ63" s="13" t="s">
        <v>2772</v>
      </c>
      <c r="BR63" s="13" t="s">
        <v>2772</v>
      </c>
      <c r="BS63" s="13" t="s">
        <v>2772</v>
      </c>
      <c r="BT63" s="13" t="s">
        <v>2772</v>
      </c>
      <c r="BU63" s="13" t="s">
        <v>2772</v>
      </c>
      <c r="BV63" s="13" t="s">
        <v>2772</v>
      </c>
      <c r="BW63" s="13" t="s">
        <v>2772</v>
      </c>
      <c r="BX63" s="13" t="s">
        <v>2772</v>
      </c>
      <c r="BY63" s="13" t="s">
        <v>2772</v>
      </c>
      <c r="BZ63" s="13" t="s">
        <v>2772</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13" t="s">
        <v>2772</v>
      </c>
      <c r="CS63" s="13" t="s">
        <v>2772</v>
      </c>
      <c r="CT63" s="13" t="s">
        <v>2772</v>
      </c>
      <c r="CU63" s="8">
        <v>0</v>
      </c>
      <c r="CV63" s="8">
        <v>0</v>
      </c>
      <c r="CW63" s="8">
        <v>0</v>
      </c>
      <c r="CX63" s="8">
        <v>0</v>
      </c>
      <c r="CY63" s="8">
        <v>0</v>
      </c>
      <c r="CZ63" s="8">
        <v>0</v>
      </c>
      <c r="DA63" s="13" t="s">
        <v>2772</v>
      </c>
      <c r="DB63" s="13" t="s">
        <v>2772</v>
      </c>
      <c r="DC63" s="13" t="s">
        <v>2772</v>
      </c>
      <c r="DD63" s="13" t="s">
        <v>2772</v>
      </c>
      <c r="DE63" s="8">
        <v>0</v>
      </c>
      <c r="DF63" s="8">
        <v>0</v>
      </c>
      <c r="DG63" s="8">
        <v>0</v>
      </c>
      <c r="DH63" s="8">
        <v>0</v>
      </c>
      <c r="DI63" s="17">
        <v>0</v>
      </c>
    </row>
    <row r="64" s="1" customFormat="1" ht="15.4" customHeight="1" spans="1:113">
      <c r="A64" s="9" t="s">
        <v>2862</v>
      </c>
      <c r="B64" s="10"/>
      <c r="C64" s="10" t="s">
        <v>2275</v>
      </c>
      <c r="D64" s="10" t="s">
        <v>2777</v>
      </c>
      <c r="E64" s="8">
        <v>2151838.95</v>
      </c>
      <c r="F64" s="8">
        <v>1366925.6</v>
      </c>
      <c r="G64" s="8">
        <v>520872.27</v>
      </c>
      <c r="H64" s="8">
        <v>293134</v>
      </c>
      <c r="I64" s="8">
        <v>116680</v>
      </c>
      <c r="J64" s="8">
        <v>0</v>
      </c>
      <c r="K64" s="8">
        <v>0</v>
      </c>
      <c r="L64" s="8">
        <v>138342.16</v>
      </c>
      <c r="M64" s="8">
        <v>0</v>
      </c>
      <c r="N64" s="8">
        <v>82927.7</v>
      </c>
      <c r="O64" s="8">
        <v>0</v>
      </c>
      <c r="P64" s="8">
        <v>11785.37</v>
      </c>
      <c r="Q64" s="8">
        <v>181692.1</v>
      </c>
      <c r="R64" s="8">
        <v>0</v>
      </c>
      <c r="S64" s="8">
        <v>21492</v>
      </c>
      <c r="T64" s="8">
        <v>784913.35</v>
      </c>
      <c r="U64" s="8">
        <v>233110.37</v>
      </c>
      <c r="V64" s="8">
        <v>53040</v>
      </c>
      <c r="W64" s="8">
        <v>0</v>
      </c>
      <c r="X64" s="8">
        <v>0</v>
      </c>
      <c r="Y64" s="8">
        <v>0</v>
      </c>
      <c r="Z64" s="8">
        <v>13589</v>
      </c>
      <c r="AA64" s="8">
        <v>5205</v>
      </c>
      <c r="AB64" s="8">
        <v>0</v>
      </c>
      <c r="AC64" s="8">
        <v>0</v>
      </c>
      <c r="AD64" s="8">
        <v>25169.96</v>
      </c>
      <c r="AE64" s="8">
        <v>0</v>
      </c>
      <c r="AF64" s="8">
        <v>83330.02</v>
      </c>
      <c r="AG64" s="8">
        <v>0</v>
      </c>
      <c r="AH64" s="8">
        <v>46725</v>
      </c>
      <c r="AI64" s="8">
        <v>3850</v>
      </c>
      <c r="AJ64" s="8">
        <v>68490</v>
      </c>
      <c r="AK64" s="8">
        <v>0</v>
      </c>
      <c r="AL64" s="8">
        <v>0</v>
      </c>
      <c r="AM64" s="8">
        <v>0</v>
      </c>
      <c r="AN64" s="8">
        <v>25000</v>
      </c>
      <c r="AO64" s="8">
        <v>19228</v>
      </c>
      <c r="AP64" s="8">
        <v>18000</v>
      </c>
      <c r="AQ64" s="8">
        <v>33080</v>
      </c>
      <c r="AR64" s="8">
        <v>48830</v>
      </c>
      <c r="AS64" s="8">
        <v>25162</v>
      </c>
      <c r="AT64" s="8">
        <v>0</v>
      </c>
      <c r="AU64" s="8">
        <v>83104</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13" t="s">
        <v>2772</v>
      </c>
      <c r="BO64" s="13" t="s">
        <v>2772</v>
      </c>
      <c r="BP64" s="13" t="s">
        <v>2772</v>
      </c>
      <c r="BQ64" s="13" t="s">
        <v>2772</v>
      </c>
      <c r="BR64" s="13" t="s">
        <v>2772</v>
      </c>
      <c r="BS64" s="13" t="s">
        <v>2772</v>
      </c>
      <c r="BT64" s="13" t="s">
        <v>2772</v>
      </c>
      <c r="BU64" s="13" t="s">
        <v>2772</v>
      </c>
      <c r="BV64" s="13" t="s">
        <v>2772</v>
      </c>
      <c r="BW64" s="13" t="s">
        <v>2772</v>
      </c>
      <c r="BX64" s="13" t="s">
        <v>2772</v>
      </c>
      <c r="BY64" s="13" t="s">
        <v>2772</v>
      </c>
      <c r="BZ64" s="13" t="s">
        <v>2772</v>
      </c>
      <c r="CA64" s="8">
        <v>0</v>
      </c>
      <c r="CB64" s="8">
        <v>0</v>
      </c>
      <c r="CC64" s="8">
        <v>0</v>
      </c>
      <c r="CD64" s="8">
        <v>0</v>
      </c>
      <c r="CE64" s="8">
        <v>0</v>
      </c>
      <c r="CF64" s="8">
        <v>0</v>
      </c>
      <c r="CG64" s="8">
        <v>0</v>
      </c>
      <c r="CH64" s="8">
        <v>0</v>
      </c>
      <c r="CI64" s="8">
        <v>0</v>
      </c>
      <c r="CJ64" s="8">
        <v>0</v>
      </c>
      <c r="CK64" s="8">
        <v>0</v>
      </c>
      <c r="CL64" s="8">
        <v>0</v>
      </c>
      <c r="CM64" s="8">
        <v>0</v>
      </c>
      <c r="CN64" s="8">
        <v>0</v>
      </c>
      <c r="CO64" s="8">
        <v>0</v>
      </c>
      <c r="CP64" s="8">
        <v>0</v>
      </c>
      <c r="CQ64" s="8">
        <v>0</v>
      </c>
      <c r="CR64" s="13" t="s">
        <v>2772</v>
      </c>
      <c r="CS64" s="13" t="s">
        <v>2772</v>
      </c>
      <c r="CT64" s="13" t="s">
        <v>2772</v>
      </c>
      <c r="CU64" s="8">
        <v>0</v>
      </c>
      <c r="CV64" s="8">
        <v>0</v>
      </c>
      <c r="CW64" s="8">
        <v>0</v>
      </c>
      <c r="CX64" s="8">
        <v>0</v>
      </c>
      <c r="CY64" s="8">
        <v>0</v>
      </c>
      <c r="CZ64" s="8">
        <v>0</v>
      </c>
      <c r="DA64" s="13" t="s">
        <v>2772</v>
      </c>
      <c r="DB64" s="13" t="s">
        <v>2772</v>
      </c>
      <c r="DC64" s="13" t="s">
        <v>2772</v>
      </c>
      <c r="DD64" s="13" t="s">
        <v>2772</v>
      </c>
      <c r="DE64" s="8">
        <v>0</v>
      </c>
      <c r="DF64" s="8">
        <v>0</v>
      </c>
      <c r="DG64" s="8">
        <v>0</v>
      </c>
      <c r="DH64" s="8">
        <v>0</v>
      </c>
      <c r="DI64" s="17">
        <v>0</v>
      </c>
    </row>
    <row r="65" s="1" customFormat="1" ht="15.4" customHeight="1" spans="1:113">
      <c r="A65" s="9" t="s">
        <v>2863</v>
      </c>
      <c r="B65" s="10"/>
      <c r="C65" s="10" t="s">
        <v>2275</v>
      </c>
      <c r="D65" s="10" t="s">
        <v>2864</v>
      </c>
      <c r="E65" s="8">
        <v>5957489.34</v>
      </c>
      <c r="F65" s="8">
        <v>1783975.39</v>
      </c>
      <c r="G65" s="8">
        <v>1030356.14</v>
      </c>
      <c r="H65" s="8">
        <v>280944.64</v>
      </c>
      <c r="I65" s="8">
        <v>159870.69</v>
      </c>
      <c r="J65" s="8">
        <v>5094</v>
      </c>
      <c r="K65" s="8">
        <v>0</v>
      </c>
      <c r="L65" s="8">
        <v>104904.11</v>
      </c>
      <c r="M65" s="8">
        <v>0</v>
      </c>
      <c r="N65" s="8">
        <v>67014.44</v>
      </c>
      <c r="O65" s="8">
        <v>0</v>
      </c>
      <c r="P65" s="8">
        <v>20300.27</v>
      </c>
      <c r="Q65" s="8">
        <v>115491.1</v>
      </c>
      <c r="R65" s="8">
        <v>0</v>
      </c>
      <c r="S65" s="8">
        <v>0</v>
      </c>
      <c r="T65" s="8">
        <v>902122.25</v>
      </c>
      <c r="U65" s="8">
        <v>294511.92</v>
      </c>
      <c r="V65" s="8">
        <v>68110.69</v>
      </c>
      <c r="W65" s="8">
        <v>0</v>
      </c>
      <c r="X65" s="8">
        <v>0</v>
      </c>
      <c r="Y65" s="8">
        <v>0</v>
      </c>
      <c r="Z65" s="8">
        <v>19469.13</v>
      </c>
      <c r="AA65" s="8">
        <v>62390</v>
      </c>
      <c r="AB65" s="8">
        <v>0</v>
      </c>
      <c r="AC65" s="8">
        <v>3600</v>
      </c>
      <c r="AD65" s="8">
        <v>113110.04</v>
      </c>
      <c r="AE65" s="8">
        <v>0</v>
      </c>
      <c r="AF65" s="8">
        <v>87178.35</v>
      </c>
      <c r="AG65" s="8">
        <v>0</v>
      </c>
      <c r="AH65" s="8">
        <v>0</v>
      </c>
      <c r="AI65" s="8">
        <v>25690</v>
      </c>
      <c r="AJ65" s="8">
        <v>31355.5</v>
      </c>
      <c r="AK65" s="8">
        <v>0</v>
      </c>
      <c r="AL65" s="8">
        <v>0</v>
      </c>
      <c r="AM65" s="8">
        <v>0</v>
      </c>
      <c r="AN65" s="8">
        <v>10790</v>
      </c>
      <c r="AO65" s="8">
        <v>15662</v>
      </c>
      <c r="AP65" s="8">
        <v>18658</v>
      </c>
      <c r="AQ65" s="8">
        <v>50587</v>
      </c>
      <c r="AR65" s="8">
        <v>45986.36</v>
      </c>
      <c r="AS65" s="8">
        <v>25200</v>
      </c>
      <c r="AT65" s="8">
        <v>0</v>
      </c>
      <c r="AU65" s="8">
        <v>29823.26</v>
      </c>
      <c r="AV65" s="8">
        <v>3271391.7</v>
      </c>
      <c r="AW65" s="8">
        <v>1791656.9</v>
      </c>
      <c r="AX65" s="8">
        <v>0</v>
      </c>
      <c r="AY65" s="8">
        <v>0</v>
      </c>
      <c r="AZ65" s="8">
        <v>1386916</v>
      </c>
      <c r="BA65" s="8">
        <v>4104</v>
      </c>
      <c r="BB65" s="8">
        <v>0</v>
      </c>
      <c r="BC65" s="8">
        <v>88714.8</v>
      </c>
      <c r="BD65" s="8">
        <v>0</v>
      </c>
      <c r="BE65" s="8">
        <v>0</v>
      </c>
      <c r="BF65" s="8">
        <v>0</v>
      </c>
      <c r="BG65" s="8">
        <v>0</v>
      </c>
      <c r="BH65" s="8">
        <v>0</v>
      </c>
      <c r="BI65" s="8">
        <v>0</v>
      </c>
      <c r="BJ65" s="8">
        <v>0</v>
      </c>
      <c r="BK65" s="8">
        <v>0</v>
      </c>
      <c r="BL65" s="8">
        <v>0</v>
      </c>
      <c r="BM65" s="8">
        <v>0</v>
      </c>
      <c r="BN65" s="13" t="s">
        <v>2772</v>
      </c>
      <c r="BO65" s="13" t="s">
        <v>2772</v>
      </c>
      <c r="BP65" s="13" t="s">
        <v>2772</v>
      </c>
      <c r="BQ65" s="13" t="s">
        <v>2772</v>
      </c>
      <c r="BR65" s="13" t="s">
        <v>2772</v>
      </c>
      <c r="BS65" s="13" t="s">
        <v>2772</v>
      </c>
      <c r="BT65" s="13" t="s">
        <v>2772</v>
      </c>
      <c r="BU65" s="13" t="s">
        <v>2772</v>
      </c>
      <c r="BV65" s="13" t="s">
        <v>2772</v>
      </c>
      <c r="BW65" s="13" t="s">
        <v>2772</v>
      </c>
      <c r="BX65" s="13" t="s">
        <v>2772</v>
      </c>
      <c r="BY65" s="13" t="s">
        <v>2772</v>
      </c>
      <c r="BZ65" s="13" t="s">
        <v>2772</v>
      </c>
      <c r="CA65" s="8">
        <v>0</v>
      </c>
      <c r="CB65" s="8">
        <v>0</v>
      </c>
      <c r="CC65" s="8">
        <v>0</v>
      </c>
      <c r="CD65" s="8">
        <v>0</v>
      </c>
      <c r="CE65" s="8">
        <v>0</v>
      </c>
      <c r="CF65" s="8">
        <v>0</v>
      </c>
      <c r="CG65" s="8">
        <v>0</v>
      </c>
      <c r="CH65" s="8">
        <v>0</v>
      </c>
      <c r="CI65" s="8">
        <v>0</v>
      </c>
      <c r="CJ65" s="8">
        <v>0</v>
      </c>
      <c r="CK65" s="8">
        <v>0</v>
      </c>
      <c r="CL65" s="8">
        <v>0</v>
      </c>
      <c r="CM65" s="8">
        <v>0</v>
      </c>
      <c r="CN65" s="8">
        <v>0</v>
      </c>
      <c r="CO65" s="8">
        <v>0</v>
      </c>
      <c r="CP65" s="8">
        <v>0</v>
      </c>
      <c r="CQ65" s="8">
        <v>0</v>
      </c>
      <c r="CR65" s="13" t="s">
        <v>2772</v>
      </c>
      <c r="CS65" s="13" t="s">
        <v>2772</v>
      </c>
      <c r="CT65" s="13" t="s">
        <v>2772</v>
      </c>
      <c r="CU65" s="8">
        <v>0</v>
      </c>
      <c r="CV65" s="8">
        <v>0</v>
      </c>
      <c r="CW65" s="8">
        <v>0</v>
      </c>
      <c r="CX65" s="8">
        <v>0</v>
      </c>
      <c r="CY65" s="8">
        <v>0</v>
      </c>
      <c r="CZ65" s="8">
        <v>0</v>
      </c>
      <c r="DA65" s="13" t="s">
        <v>2772</v>
      </c>
      <c r="DB65" s="13" t="s">
        <v>2772</v>
      </c>
      <c r="DC65" s="13" t="s">
        <v>2772</v>
      </c>
      <c r="DD65" s="13" t="s">
        <v>2772</v>
      </c>
      <c r="DE65" s="8">
        <v>0</v>
      </c>
      <c r="DF65" s="8">
        <v>0</v>
      </c>
      <c r="DG65" s="8">
        <v>0</v>
      </c>
      <c r="DH65" s="8">
        <v>0</v>
      </c>
      <c r="DI65" s="17">
        <v>0</v>
      </c>
    </row>
    <row r="66" s="1" customFormat="1" ht="15.4" customHeight="1" spans="1:113">
      <c r="A66" s="9" t="s">
        <v>2865</v>
      </c>
      <c r="B66" s="10"/>
      <c r="C66" s="10" t="s">
        <v>2275</v>
      </c>
      <c r="D66" s="10" t="s">
        <v>2777</v>
      </c>
      <c r="E66" s="8">
        <v>5957489.34</v>
      </c>
      <c r="F66" s="8">
        <v>1783975.39</v>
      </c>
      <c r="G66" s="8">
        <v>1030356.14</v>
      </c>
      <c r="H66" s="8">
        <v>280944.64</v>
      </c>
      <c r="I66" s="8">
        <v>159870.69</v>
      </c>
      <c r="J66" s="8">
        <v>5094</v>
      </c>
      <c r="K66" s="8">
        <v>0</v>
      </c>
      <c r="L66" s="8">
        <v>104904.11</v>
      </c>
      <c r="M66" s="8">
        <v>0</v>
      </c>
      <c r="N66" s="8">
        <v>67014.44</v>
      </c>
      <c r="O66" s="8">
        <v>0</v>
      </c>
      <c r="P66" s="8">
        <v>20300.27</v>
      </c>
      <c r="Q66" s="8">
        <v>115491.1</v>
      </c>
      <c r="R66" s="8">
        <v>0</v>
      </c>
      <c r="S66" s="8">
        <v>0</v>
      </c>
      <c r="T66" s="8">
        <v>902122.25</v>
      </c>
      <c r="U66" s="8">
        <v>294511.92</v>
      </c>
      <c r="V66" s="8">
        <v>68110.69</v>
      </c>
      <c r="W66" s="8">
        <v>0</v>
      </c>
      <c r="X66" s="8">
        <v>0</v>
      </c>
      <c r="Y66" s="8">
        <v>0</v>
      </c>
      <c r="Z66" s="8">
        <v>19469.13</v>
      </c>
      <c r="AA66" s="8">
        <v>62390</v>
      </c>
      <c r="AB66" s="8">
        <v>0</v>
      </c>
      <c r="AC66" s="8">
        <v>3600</v>
      </c>
      <c r="AD66" s="8">
        <v>113110.04</v>
      </c>
      <c r="AE66" s="8">
        <v>0</v>
      </c>
      <c r="AF66" s="8">
        <v>87178.35</v>
      </c>
      <c r="AG66" s="8">
        <v>0</v>
      </c>
      <c r="AH66" s="8">
        <v>0</v>
      </c>
      <c r="AI66" s="8">
        <v>25690</v>
      </c>
      <c r="AJ66" s="8">
        <v>31355.5</v>
      </c>
      <c r="AK66" s="8">
        <v>0</v>
      </c>
      <c r="AL66" s="8">
        <v>0</v>
      </c>
      <c r="AM66" s="8">
        <v>0</v>
      </c>
      <c r="AN66" s="8">
        <v>10790</v>
      </c>
      <c r="AO66" s="8">
        <v>15662</v>
      </c>
      <c r="AP66" s="8">
        <v>18658</v>
      </c>
      <c r="AQ66" s="8">
        <v>50587</v>
      </c>
      <c r="AR66" s="8">
        <v>45986.36</v>
      </c>
      <c r="AS66" s="8">
        <v>25200</v>
      </c>
      <c r="AT66" s="8">
        <v>0</v>
      </c>
      <c r="AU66" s="8">
        <v>29823.26</v>
      </c>
      <c r="AV66" s="8">
        <v>3271391.7</v>
      </c>
      <c r="AW66" s="8">
        <v>1791656.9</v>
      </c>
      <c r="AX66" s="8">
        <v>0</v>
      </c>
      <c r="AY66" s="8">
        <v>0</v>
      </c>
      <c r="AZ66" s="8">
        <v>1386916</v>
      </c>
      <c r="BA66" s="8">
        <v>4104</v>
      </c>
      <c r="BB66" s="8">
        <v>0</v>
      </c>
      <c r="BC66" s="8">
        <v>88714.8</v>
      </c>
      <c r="BD66" s="8">
        <v>0</v>
      </c>
      <c r="BE66" s="8">
        <v>0</v>
      </c>
      <c r="BF66" s="8">
        <v>0</v>
      </c>
      <c r="BG66" s="8">
        <v>0</v>
      </c>
      <c r="BH66" s="8">
        <v>0</v>
      </c>
      <c r="BI66" s="8">
        <v>0</v>
      </c>
      <c r="BJ66" s="8">
        <v>0</v>
      </c>
      <c r="BK66" s="8">
        <v>0</v>
      </c>
      <c r="BL66" s="8">
        <v>0</v>
      </c>
      <c r="BM66" s="8">
        <v>0</v>
      </c>
      <c r="BN66" s="13" t="s">
        <v>2772</v>
      </c>
      <c r="BO66" s="13" t="s">
        <v>2772</v>
      </c>
      <c r="BP66" s="13" t="s">
        <v>2772</v>
      </c>
      <c r="BQ66" s="13" t="s">
        <v>2772</v>
      </c>
      <c r="BR66" s="13" t="s">
        <v>2772</v>
      </c>
      <c r="BS66" s="13" t="s">
        <v>2772</v>
      </c>
      <c r="BT66" s="13" t="s">
        <v>2772</v>
      </c>
      <c r="BU66" s="13" t="s">
        <v>2772</v>
      </c>
      <c r="BV66" s="13" t="s">
        <v>2772</v>
      </c>
      <c r="BW66" s="13" t="s">
        <v>2772</v>
      </c>
      <c r="BX66" s="13" t="s">
        <v>2772</v>
      </c>
      <c r="BY66" s="13" t="s">
        <v>2772</v>
      </c>
      <c r="BZ66" s="13" t="s">
        <v>2772</v>
      </c>
      <c r="CA66" s="8">
        <v>0</v>
      </c>
      <c r="CB66" s="8">
        <v>0</v>
      </c>
      <c r="CC66" s="8">
        <v>0</v>
      </c>
      <c r="CD66" s="8">
        <v>0</v>
      </c>
      <c r="CE66" s="8">
        <v>0</v>
      </c>
      <c r="CF66" s="8">
        <v>0</v>
      </c>
      <c r="CG66" s="8">
        <v>0</v>
      </c>
      <c r="CH66" s="8">
        <v>0</v>
      </c>
      <c r="CI66" s="8">
        <v>0</v>
      </c>
      <c r="CJ66" s="8">
        <v>0</v>
      </c>
      <c r="CK66" s="8">
        <v>0</v>
      </c>
      <c r="CL66" s="8">
        <v>0</v>
      </c>
      <c r="CM66" s="8">
        <v>0</v>
      </c>
      <c r="CN66" s="8">
        <v>0</v>
      </c>
      <c r="CO66" s="8">
        <v>0</v>
      </c>
      <c r="CP66" s="8">
        <v>0</v>
      </c>
      <c r="CQ66" s="8">
        <v>0</v>
      </c>
      <c r="CR66" s="13" t="s">
        <v>2772</v>
      </c>
      <c r="CS66" s="13" t="s">
        <v>2772</v>
      </c>
      <c r="CT66" s="13" t="s">
        <v>2772</v>
      </c>
      <c r="CU66" s="8">
        <v>0</v>
      </c>
      <c r="CV66" s="8">
        <v>0</v>
      </c>
      <c r="CW66" s="8">
        <v>0</v>
      </c>
      <c r="CX66" s="8">
        <v>0</v>
      </c>
      <c r="CY66" s="8">
        <v>0</v>
      </c>
      <c r="CZ66" s="8">
        <v>0</v>
      </c>
      <c r="DA66" s="13" t="s">
        <v>2772</v>
      </c>
      <c r="DB66" s="13" t="s">
        <v>2772</v>
      </c>
      <c r="DC66" s="13" t="s">
        <v>2772</v>
      </c>
      <c r="DD66" s="13" t="s">
        <v>2772</v>
      </c>
      <c r="DE66" s="8">
        <v>0</v>
      </c>
      <c r="DF66" s="8">
        <v>0</v>
      </c>
      <c r="DG66" s="8">
        <v>0</v>
      </c>
      <c r="DH66" s="8">
        <v>0</v>
      </c>
      <c r="DI66" s="17">
        <v>0</v>
      </c>
    </row>
    <row r="67" s="1" customFormat="1" ht="15.4" customHeight="1" spans="1:113">
      <c r="A67" s="9" t="s">
        <v>2866</v>
      </c>
      <c r="B67" s="10"/>
      <c r="C67" s="10" t="s">
        <v>2275</v>
      </c>
      <c r="D67" s="10" t="s">
        <v>2867</v>
      </c>
      <c r="E67" s="8">
        <v>34015912.7</v>
      </c>
      <c r="F67" s="8">
        <v>28782717.97</v>
      </c>
      <c r="G67" s="8">
        <v>13291512.02</v>
      </c>
      <c r="H67" s="8">
        <v>4090815</v>
      </c>
      <c r="I67" s="8">
        <v>3858266</v>
      </c>
      <c r="J67" s="8">
        <v>359529.24</v>
      </c>
      <c r="K67" s="8">
        <v>1229641</v>
      </c>
      <c r="L67" s="8">
        <v>2719031.54</v>
      </c>
      <c r="M67" s="8">
        <v>167653.16</v>
      </c>
      <c r="N67" s="8">
        <v>1017221.8</v>
      </c>
      <c r="O67" s="8">
        <v>0</v>
      </c>
      <c r="P67" s="8">
        <v>47780.23</v>
      </c>
      <c r="Q67" s="8">
        <v>1637003.08</v>
      </c>
      <c r="R67" s="8">
        <v>0</v>
      </c>
      <c r="S67" s="8">
        <v>364264.9</v>
      </c>
      <c r="T67" s="8">
        <v>2754403.81</v>
      </c>
      <c r="U67" s="8">
        <v>440566.9</v>
      </c>
      <c r="V67" s="8">
        <v>324869</v>
      </c>
      <c r="W67" s="8">
        <v>0</v>
      </c>
      <c r="X67" s="8">
        <v>0</v>
      </c>
      <c r="Y67" s="8">
        <v>24026.4</v>
      </c>
      <c r="Z67" s="8">
        <v>49116.1</v>
      </c>
      <c r="AA67" s="8">
        <v>17360</v>
      </c>
      <c r="AB67" s="8">
        <v>1924</v>
      </c>
      <c r="AC67" s="8">
        <v>24000</v>
      </c>
      <c r="AD67" s="8">
        <v>176362</v>
      </c>
      <c r="AE67" s="8">
        <v>0</v>
      </c>
      <c r="AF67" s="8">
        <v>159146</v>
      </c>
      <c r="AG67" s="8">
        <v>15980</v>
      </c>
      <c r="AH67" s="8">
        <v>0</v>
      </c>
      <c r="AI67" s="8">
        <v>16200</v>
      </c>
      <c r="AJ67" s="8">
        <v>147106.21</v>
      </c>
      <c r="AK67" s="8">
        <v>106952</v>
      </c>
      <c r="AL67" s="8">
        <v>0</v>
      </c>
      <c r="AM67" s="8">
        <v>0</v>
      </c>
      <c r="AN67" s="8">
        <v>39600</v>
      </c>
      <c r="AO67" s="8">
        <v>1350</v>
      </c>
      <c r="AP67" s="8">
        <v>308969.4</v>
      </c>
      <c r="AQ67" s="8">
        <v>246205</v>
      </c>
      <c r="AR67" s="8">
        <v>125863.12</v>
      </c>
      <c r="AS67" s="8">
        <v>527754.88</v>
      </c>
      <c r="AT67" s="8">
        <v>0</v>
      </c>
      <c r="AU67" s="8">
        <v>1052.8</v>
      </c>
      <c r="AV67" s="8">
        <v>1673015.8</v>
      </c>
      <c r="AW67" s="8">
        <v>0</v>
      </c>
      <c r="AX67" s="8">
        <v>0</v>
      </c>
      <c r="AY67" s="8">
        <v>0</v>
      </c>
      <c r="AZ67" s="8">
        <v>1627813.8</v>
      </c>
      <c r="BA67" s="8">
        <v>45202</v>
      </c>
      <c r="BB67" s="8">
        <v>0</v>
      </c>
      <c r="BC67" s="8">
        <v>0</v>
      </c>
      <c r="BD67" s="8">
        <v>0</v>
      </c>
      <c r="BE67" s="8">
        <v>0</v>
      </c>
      <c r="BF67" s="8">
        <v>0</v>
      </c>
      <c r="BG67" s="8">
        <v>0</v>
      </c>
      <c r="BH67" s="8">
        <v>0</v>
      </c>
      <c r="BI67" s="8">
        <v>0</v>
      </c>
      <c r="BJ67" s="8">
        <v>0</v>
      </c>
      <c r="BK67" s="8">
        <v>0</v>
      </c>
      <c r="BL67" s="8">
        <v>0</v>
      </c>
      <c r="BM67" s="8">
        <v>0</v>
      </c>
      <c r="BN67" s="13" t="s">
        <v>2772</v>
      </c>
      <c r="BO67" s="13" t="s">
        <v>2772</v>
      </c>
      <c r="BP67" s="13" t="s">
        <v>2772</v>
      </c>
      <c r="BQ67" s="13" t="s">
        <v>2772</v>
      </c>
      <c r="BR67" s="13" t="s">
        <v>2772</v>
      </c>
      <c r="BS67" s="13" t="s">
        <v>2772</v>
      </c>
      <c r="BT67" s="13" t="s">
        <v>2772</v>
      </c>
      <c r="BU67" s="13" t="s">
        <v>2772</v>
      </c>
      <c r="BV67" s="13" t="s">
        <v>2772</v>
      </c>
      <c r="BW67" s="13" t="s">
        <v>2772</v>
      </c>
      <c r="BX67" s="13" t="s">
        <v>2772</v>
      </c>
      <c r="BY67" s="13" t="s">
        <v>2772</v>
      </c>
      <c r="BZ67" s="13" t="s">
        <v>2772</v>
      </c>
      <c r="CA67" s="8">
        <v>805775.12</v>
      </c>
      <c r="CB67" s="8">
        <v>0</v>
      </c>
      <c r="CC67" s="8">
        <v>0</v>
      </c>
      <c r="CD67" s="8">
        <v>0</v>
      </c>
      <c r="CE67" s="8">
        <v>0</v>
      </c>
      <c r="CF67" s="8">
        <v>0</v>
      </c>
      <c r="CG67" s="8">
        <v>0</v>
      </c>
      <c r="CH67" s="8">
        <v>0</v>
      </c>
      <c r="CI67" s="8">
        <v>0</v>
      </c>
      <c r="CJ67" s="8">
        <v>0</v>
      </c>
      <c r="CK67" s="8">
        <v>0</v>
      </c>
      <c r="CL67" s="8">
        <v>0</v>
      </c>
      <c r="CM67" s="8">
        <v>0</v>
      </c>
      <c r="CN67" s="8">
        <v>805775.12</v>
      </c>
      <c r="CO67" s="8">
        <v>0</v>
      </c>
      <c r="CP67" s="8">
        <v>0</v>
      </c>
      <c r="CQ67" s="8">
        <v>0</v>
      </c>
      <c r="CR67" s="13" t="s">
        <v>2772</v>
      </c>
      <c r="CS67" s="13" t="s">
        <v>2772</v>
      </c>
      <c r="CT67" s="13" t="s">
        <v>2772</v>
      </c>
      <c r="CU67" s="8">
        <v>0</v>
      </c>
      <c r="CV67" s="8">
        <v>0</v>
      </c>
      <c r="CW67" s="8">
        <v>0</v>
      </c>
      <c r="CX67" s="8">
        <v>0</v>
      </c>
      <c r="CY67" s="8">
        <v>0</v>
      </c>
      <c r="CZ67" s="8">
        <v>0</v>
      </c>
      <c r="DA67" s="13" t="s">
        <v>2772</v>
      </c>
      <c r="DB67" s="13" t="s">
        <v>2772</v>
      </c>
      <c r="DC67" s="13" t="s">
        <v>2772</v>
      </c>
      <c r="DD67" s="13" t="s">
        <v>2772</v>
      </c>
      <c r="DE67" s="8">
        <v>0</v>
      </c>
      <c r="DF67" s="8">
        <v>0</v>
      </c>
      <c r="DG67" s="8">
        <v>0</v>
      </c>
      <c r="DH67" s="8">
        <v>0</v>
      </c>
      <c r="DI67" s="17">
        <v>0</v>
      </c>
    </row>
    <row r="68" s="1" customFormat="1" ht="15.4" customHeight="1" spans="1:113">
      <c r="A68" s="9" t="s">
        <v>2868</v>
      </c>
      <c r="B68" s="10"/>
      <c r="C68" s="10" t="s">
        <v>2275</v>
      </c>
      <c r="D68" s="10" t="s">
        <v>2777</v>
      </c>
      <c r="E68" s="8">
        <v>32254797.64</v>
      </c>
      <c r="F68" s="8">
        <v>27285442.82</v>
      </c>
      <c r="G68" s="8">
        <v>12642709.94</v>
      </c>
      <c r="H68" s="8">
        <v>3974292</v>
      </c>
      <c r="I68" s="8">
        <v>3701066</v>
      </c>
      <c r="J68" s="8">
        <v>359529.24</v>
      </c>
      <c r="K68" s="8">
        <v>981337</v>
      </c>
      <c r="L68" s="8">
        <v>2562974.02</v>
      </c>
      <c r="M68" s="8">
        <v>167653.16</v>
      </c>
      <c r="N68" s="8">
        <v>945962.8</v>
      </c>
      <c r="O68" s="8">
        <v>0</v>
      </c>
      <c r="P68" s="8">
        <v>37064.28</v>
      </c>
      <c r="Q68" s="8">
        <v>1548589.48</v>
      </c>
      <c r="R68" s="8">
        <v>0</v>
      </c>
      <c r="S68" s="8">
        <v>364264.9</v>
      </c>
      <c r="T68" s="8">
        <v>2490563.9</v>
      </c>
      <c r="U68" s="8">
        <v>398125.9</v>
      </c>
      <c r="V68" s="8">
        <v>302474</v>
      </c>
      <c r="W68" s="8">
        <v>0</v>
      </c>
      <c r="X68" s="8">
        <v>0</v>
      </c>
      <c r="Y68" s="8">
        <v>14241.6</v>
      </c>
      <c r="Z68" s="8">
        <v>43161.16</v>
      </c>
      <c r="AA68" s="8">
        <v>14960</v>
      </c>
      <c r="AB68" s="8">
        <v>1924</v>
      </c>
      <c r="AC68" s="8">
        <v>24000</v>
      </c>
      <c r="AD68" s="8">
        <v>124695</v>
      </c>
      <c r="AE68" s="8">
        <v>0</v>
      </c>
      <c r="AF68" s="8">
        <v>122049</v>
      </c>
      <c r="AG68" s="8">
        <v>15980</v>
      </c>
      <c r="AH68" s="8">
        <v>0</v>
      </c>
      <c r="AI68" s="8">
        <v>16200</v>
      </c>
      <c r="AJ68" s="8">
        <v>135306.21</v>
      </c>
      <c r="AK68" s="8">
        <v>106952</v>
      </c>
      <c r="AL68" s="8">
        <v>0</v>
      </c>
      <c r="AM68" s="8">
        <v>0</v>
      </c>
      <c r="AN68" s="8">
        <v>39600</v>
      </c>
      <c r="AO68" s="8">
        <v>1350</v>
      </c>
      <c r="AP68" s="8">
        <v>288101.4</v>
      </c>
      <c r="AQ68" s="8">
        <v>220120</v>
      </c>
      <c r="AR68" s="8">
        <v>92515.95</v>
      </c>
      <c r="AS68" s="8">
        <v>527754.88</v>
      </c>
      <c r="AT68" s="8">
        <v>0</v>
      </c>
      <c r="AU68" s="8">
        <v>1052.8</v>
      </c>
      <c r="AV68" s="8">
        <v>1673015.8</v>
      </c>
      <c r="AW68" s="8">
        <v>0</v>
      </c>
      <c r="AX68" s="8">
        <v>0</v>
      </c>
      <c r="AY68" s="8">
        <v>0</v>
      </c>
      <c r="AZ68" s="8">
        <v>1627813.8</v>
      </c>
      <c r="BA68" s="8">
        <v>45202</v>
      </c>
      <c r="BB68" s="8">
        <v>0</v>
      </c>
      <c r="BC68" s="8">
        <v>0</v>
      </c>
      <c r="BD68" s="8">
        <v>0</v>
      </c>
      <c r="BE68" s="8">
        <v>0</v>
      </c>
      <c r="BF68" s="8">
        <v>0</v>
      </c>
      <c r="BG68" s="8">
        <v>0</v>
      </c>
      <c r="BH68" s="8">
        <v>0</v>
      </c>
      <c r="BI68" s="8">
        <v>0</v>
      </c>
      <c r="BJ68" s="8">
        <v>0</v>
      </c>
      <c r="BK68" s="8">
        <v>0</v>
      </c>
      <c r="BL68" s="8">
        <v>0</v>
      </c>
      <c r="BM68" s="8">
        <v>0</v>
      </c>
      <c r="BN68" s="13" t="s">
        <v>2772</v>
      </c>
      <c r="BO68" s="13" t="s">
        <v>2772</v>
      </c>
      <c r="BP68" s="13" t="s">
        <v>2772</v>
      </c>
      <c r="BQ68" s="13" t="s">
        <v>2772</v>
      </c>
      <c r="BR68" s="13" t="s">
        <v>2772</v>
      </c>
      <c r="BS68" s="13" t="s">
        <v>2772</v>
      </c>
      <c r="BT68" s="13" t="s">
        <v>2772</v>
      </c>
      <c r="BU68" s="13" t="s">
        <v>2772</v>
      </c>
      <c r="BV68" s="13" t="s">
        <v>2772</v>
      </c>
      <c r="BW68" s="13" t="s">
        <v>2772</v>
      </c>
      <c r="BX68" s="13" t="s">
        <v>2772</v>
      </c>
      <c r="BY68" s="13" t="s">
        <v>2772</v>
      </c>
      <c r="BZ68" s="13" t="s">
        <v>2772</v>
      </c>
      <c r="CA68" s="8">
        <v>805775.12</v>
      </c>
      <c r="CB68" s="8">
        <v>0</v>
      </c>
      <c r="CC68" s="8">
        <v>0</v>
      </c>
      <c r="CD68" s="8">
        <v>0</v>
      </c>
      <c r="CE68" s="8">
        <v>0</v>
      </c>
      <c r="CF68" s="8">
        <v>0</v>
      </c>
      <c r="CG68" s="8">
        <v>0</v>
      </c>
      <c r="CH68" s="8">
        <v>0</v>
      </c>
      <c r="CI68" s="8">
        <v>0</v>
      </c>
      <c r="CJ68" s="8">
        <v>0</v>
      </c>
      <c r="CK68" s="8">
        <v>0</v>
      </c>
      <c r="CL68" s="8">
        <v>0</v>
      </c>
      <c r="CM68" s="8">
        <v>0</v>
      </c>
      <c r="CN68" s="8">
        <v>805775.12</v>
      </c>
      <c r="CO68" s="8">
        <v>0</v>
      </c>
      <c r="CP68" s="8">
        <v>0</v>
      </c>
      <c r="CQ68" s="8">
        <v>0</v>
      </c>
      <c r="CR68" s="13" t="s">
        <v>2772</v>
      </c>
      <c r="CS68" s="13" t="s">
        <v>2772</v>
      </c>
      <c r="CT68" s="13" t="s">
        <v>2772</v>
      </c>
      <c r="CU68" s="8">
        <v>0</v>
      </c>
      <c r="CV68" s="8">
        <v>0</v>
      </c>
      <c r="CW68" s="8">
        <v>0</v>
      </c>
      <c r="CX68" s="8">
        <v>0</v>
      </c>
      <c r="CY68" s="8">
        <v>0</v>
      </c>
      <c r="CZ68" s="8">
        <v>0</v>
      </c>
      <c r="DA68" s="13" t="s">
        <v>2772</v>
      </c>
      <c r="DB68" s="13" t="s">
        <v>2772</v>
      </c>
      <c r="DC68" s="13" t="s">
        <v>2772</v>
      </c>
      <c r="DD68" s="13" t="s">
        <v>2772</v>
      </c>
      <c r="DE68" s="8">
        <v>0</v>
      </c>
      <c r="DF68" s="8">
        <v>0</v>
      </c>
      <c r="DG68" s="8">
        <v>0</v>
      </c>
      <c r="DH68" s="8">
        <v>0</v>
      </c>
      <c r="DI68" s="17">
        <v>0</v>
      </c>
    </row>
    <row r="69" s="1" customFormat="1" ht="15.4" customHeight="1" spans="1:113">
      <c r="A69" s="9" t="s">
        <v>2869</v>
      </c>
      <c r="B69" s="10"/>
      <c r="C69" s="10" t="s">
        <v>2275</v>
      </c>
      <c r="D69" s="10" t="s">
        <v>2797</v>
      </c>
      <c r="E69" s="8">
        <v>1761115.06</v>
      </c>
      <c r="F69" s="8">
        <v>1497275.15</v>
      </c>
      <c r="G69" s="8">
        <v>648802.08</v>
      </c>
      <c r="H69" s="8">
        <v>116523</v>
      </c>
      <c r="I69" s="8">
        <v>157200</v>
      </c>
      <c r="J69" s="8">
        <v>0</v>
      </c>
      <c r="K69" s="8">
        <v>248304</v>
      </c>
      <c r="L69" s="8">
        <v>156057.52</v>
      </c>
      <c r="M69" s="8">
        <v>0</v>
      </c>
      <c r="N69" s="8">
        <v>71259</v>
      </c>
      <c r="O69" s="8">
        <v>0</v>
      </c>
      <c r="P69" s="8">
        <v>10715.95</v>
      </c>
      <c r="Q69" s="8">
        <v>88413.6</v>
      </c>
      <c r="R69" s="8">
        <v>0</v>
      </c>
      <c r="S69" s="8">
        <v>0</v>
      </c>
      <c r="T69" s="8">
        <v>263839.91</v>
      </c>
      <c r="U69" s="8">
        <v>42441</v>
      </c>
      <c r="V69" s="8">
        <v>22395</v>
      </c>
      <c r="W69" s="8">
        <v>0</v>
      </c>
      <c r="X69" s="8">
        <v>0</v>
      </c>
      <c r="Y69" s="8">
        <v>9784.8</v>
      </c>
      <c r="Z69" s="8">
        <v>5954.94</v>
      </c>
      <c r="AA69" s="8">
        <v>2400</v>
      </c>
      <c r="AB69" s="8">
        <v>0</v>
      </c>
      <c r="AC69" s="8">
        <v>0</v>
      </c>
      <c r="AD69" s="8">
        <v>51667</v>
      </c>
      <c r="AE69" s="8">
        <v>0</v>
      </c>
      <c r="AF69" s="8">
        <v>37097</v>
      </c>
      <c r="AG69" s="8">
        <v>0</v>
      </c>
      <c r="AH69" s="8">
        <v>0</v>
      </c>
      <c r="AI69" s="8">
        <v>0</v>
      </c>
      <c r="AJ69" s="8">
        <v>11800</v>
      </c>
      <c r="AK69" s="8">
        <v>0</v>
      </c>
      <c r="AL69" s="8">
        <v>0</v>
      </c>
      <c r="AM69" s="8">
        <v>0</v>
      </c>
      <c r="AN69" s="8">
        <v>0</v>
      </c>
      <c r="AO69" s="8">
        <v>0</v>
      </c>
      <c r="AP69" s="8">
        <v>20868</v>
      </c>
      <c r="AQ69" s="8">
        <v>26085</v>
      </c>
      <c r="AR69" s="8">
        <v>33347.17</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13" t="s">
        <v>2772</v>
      </c>
      <c r="BO69" s="13" t="s">
        <v>2772</v>
      </c>
      <c r="BP69" s="13" t="s">
        <v>2772</v>
      </c>
      <c r="BQ69" s="13" t="s">
        <v>2772</v>
      </c>
      <c r="BR69" s="13" t="s">
        <v>2772</v>
      </c>
      <c r="BS69" s="13" t="s">
        <v>2772</v>
      </c>
      <c r="BT69" s="13" t="s">
        <v>2772</v>
      </c>
      <c r="BU69" s="13" t="s">
        <v>2772</v>
      </c>
      <c r="BV69" s="13" t="s">
        <v>2772</v>
      </c>
      <c r="BW69" s="13" t="s">
        <v>2772</v>
      </c>
      <c r="BX69" s="13" t="s">
        <v>2772</v>
      </c>
      <c r="BY69" s="13" t="s">
        <v>2772</v>
      </c>
      <c r="BZ69" s="13" t="s">
        <v>2772</v>
      </c>
      <c r="CA69" s="8">
        <v>0</v>
      </c>
      <c r="CB69" s="8">
        <v>0</v>
      </c>
      <c r="CC69" s="8">
        <v>0</v>
      </c>
      <c r="CD69" s="8">
        <v>0</v>
      </c>
      <c r="CE69" s="8">
        <v>0</v>
      </c>
      <c r="CF69" s="8">
        <v>0</v>
      </c>
      <c r="CG69" s="8">
        <v>0</v>
      </c>
      <c r="CH69" s="8">
        <v>0</v>
      </c>
      <c r="CI69" s="8">
        <v>0</v>
      </c>
      <c r="CJ69" s="8">
        <v>0</v>
      </c>
      <c r="CK69" s="8">
        <v>0</v>
      </c>
      <c r="CL69" s="8">
        <v>0</v>
      </c>
      <c r="CM69" s="8">
        <v>0</v>
      </c>
      <c r="CN69" s="8">
        <v>0</v>
      </c>
      <c r="CO69" s="8">
        <v>0</v>
      </c>
      <c r="CP69" s="8">
        <v>0</v>
      </c>
      <c r="CQ69" s="8">
        <v>0</v>
      </c>
      <c r="CR69" s="13" t="s">
        <v>2772</v>
      </c>
      <c r="CS69" s="13" t="s">
        <v>2772</v>
      </c>
      <c r="CT69" s="13" t="s">
        <v>2772</v>
      </c>
      <c r="CU69" s="8">
        <v>0</v>
      </c>
      <c r="CV69" s="8">
        <v>0</v>
      </c>
      <c r="CW69" s="8">
        <v>0</v>
      </c>
      <c r="CX69" s="8">
        <v>0</v>
      </c>
      <c r="CY69" s="8">
        <v>0</v>
      </c>
      <c r="CZ69" s="8">
        <v>0</v>
      </c>
      <c r="DA69" s="13" t="s">
        <v>2772</v>
      </c>
      <c r="DB69" s="13" t="s">
        <v>2772</v>
      </c>
      <c r="DC69" s="13" t="s">
        <v>2772</v>
      </c>
      <c r="DD69" s="13" t="s">
        <v>2772</v>
      </c>
      <c r="DE69" s="8">
        <v>0</v>
      </c>
      <c r="DF69" s="8">
        <v>0</v>
      </c>
      <c r="DG69" s="8">
        <v>0</v>
      </c>
      <c r="DH69" s="8">
        <v>0</v>
      </c>
      <c r="DI69" s="17">
        <v>0</v>
      </c>
    </row>
    <row r="70" s="1" customFormat="1" ht="15.4" customHeight="1" spans="1:113">
      <c r="A70" s="9" t="s">
        <v>2870</v>
      </c>
      <c r="B70" s="10"/>
      <c r="C70" s="10" t="s">
        <v>2275</v>
      </c>
      <c r="D70" s="10" t="s">
        <v>2871</v>
      </c>
      <c r="E70" s="8">
        <v>168288741.01</v>
      </c>
      <c r="F70" s="8">
        <v>46207791.76</v>
      </c>
      <c r="G70" s="8">
        <v>32437898.02</v>
      </c>
      <c r="H70" s="8">
        <v>7714744.98</v>
      </c>
      <c r="I70" s="8">
        <v>0</v>
      </c>
      <c r="J70" s="8">
        <v>0</v>
      </c>
      <c r="K70" s="8">
        <v>2816223.24</v>
      </c>
      <c r="L70" s="8">
        <v>565618.72</v>
      </c>
      <c r="M70" s="8">
        <v>0</v>
      </c>
      <c r="N70" s="8">
        <v>382856.5</v>
      </c>
      <c r="O70" s="8">
        <v>0</v>
      </c>
      <c r="P70" s="8">
        <v>54430.5</v>
      </c>
      <c r="Q70" s="8">
        <v>322578.6</v>
      </c>
      <c r="R70" s="8">
        <v>0</v>
      </c>
      <c r="S70" s="8">
        <v>1913441.2</v>
      </c>
      <c r="T70" s="8">
        <v>72214711.55</v>
      </c>
      <c r="U70" s="8">
        <v>13902110.79</v>
      </c>
      <c r="V70" s="8">
        <v>2892181</v>
      </c>
      <c r="W70" s="8">
        <v>500000</v>
      </c>
      <c r="X70" s="8">
        <v>10000</v>
      </c>
      <c r="Y70" s="8">
        <v>72628</v>
      </c>
      <c r="Z70" s="8">
        <v>1789528.46</v>
      </c>
      <c r="AA70" s="8">
        <v>925979.6</v>
      </c>
      <c r="AB70" s="8">
        <v>0</v>
      </c>
      <c r="AC70" s="8">
        <v>822000</v>
      </c>
      <c r="AD70" s="8">
        <v>1911511.7</v>
      </c>
      <c r="AE70" s="8">
        <v>0</v>
      </c>
      <c r="AF70" s="8">
        <v>13207259</v>
      </c>
      <c r="AG70" s="8">
        <v>1560200</v>
      </c>
      <c r="AH70" s="8">
        <v>980000</v>
      </c>
      <c r="AI70" s="8">
        <v>1010000</v>
      </c>
      <c r="AJ70" s="8">
        <v>1684672</v>
      </c>
      <c r="AK70" s="8">
        <v>1461000</v>
      </c>
      <c r="AL70" s="8">
        <v>0</v>
      </c>
      <c r="AM70" s="8">
        <v>0</v>
      </c>
      <c r="AN70" s="8">
        <v>13750599</v>
      </c>
      <c r="AO70" s="8">
        <v>1590000</v>
      </c>
      <c r="AP70" s="8">
        <v>344686</v>
      </c>
      <c r="AQ70" s="8">
        <v>1486916</v>
      </c>
      <c r="AR70" s="8">
        <v>1098055</v>
      </c>
      <c r="AS70" s="8">
        <v>945222</v>
      </c>
      <c r="AT70" s="8">
        <v>0</v>
      </c>
      <c r="AU70" s="8">
        <v>10270163</v>
      </c>
      <c r="AV70" s="8">
        <v>21084065</v>
      </c>
      <c r="AW70" s="8">
        <v>0</v>
      </c>
      <c r="AX70" s="8">
        <v>0</v>
      </c>
      <c r="AY70" s="8">
        <v>0</v>
      </c>
      <c r="AZ70" s="8">
        <v>200000</v>
      </c>
      <c r="BA70" s="8">
        <v>9933665</v>
      </c>
      <c r="BB70" s="8">
        <v>200000</v>
      </c>
      <c r="BC70" s="8">
        <v>0</v>
      </c>
      <c r="BD70" s="8">
        <v>0</v>
      </c>
      <c r="BE70" s="8">
        <v>0</v>
      </c>
      <c r="BF70" s="8">
        <v>8380400</v>
      </c>
      <c r="BG70" s="8">
        <v>70000</v>
      </c>
      <c r="BH70" s="8">
        <v>2300000</v>
      </c>
      <c r="BI70" s="8">
        <v>28760372.7</v>
      </c>
      <c r="BJ70" s="8">
        <v>28760372.7</v>
      </c>
      <c r="BK70" s="8">
        <v>0</v>
      </c>
      <c r="BL70" s="8">
        <v>0</v>
      </c>
      <c r="BM70" s="8">
        <v>0</v>
      </c>
      <c r="BN70" s="13" t="s">
        <v>2772</v>
      </c>
      <c r="BO70" s="13" t="s">
        <v>2772</v>
      </c>
      <c r="BP70" s="13" t="s">
        <v>2772</v>
      </c>
      <c r="BQ70" s="13" t="s">
        <v>2772</v>
      </c>
      <c r="BR70" s="13" t="s">
        <v>2772</v>
      </c>
      <c r="BS70" s="13" t="s">
        <v>2772</v>
      </c>
      <c r="BT70" s="13" t="s">
        <v>2772</v>
      </c>
      <c r="BU70" s="13" t="s">
        <v>2772</v>
      </c>
      <c r="BV70" s="13" t="s">
        <v>2772</v>
      </c>
      <c r="BW70" s="13" t="s">
        <v>2772</v>
      </c>
      <c r="BX70" s="13" t="s">
        <v>2772</v>
      </c>
      <c r="BY70" s="13" t="s">
        <v>2772</v>
      </c>
      <c r="BZ70" s="13" t="s">
        <v>2772</v>
      </c>
      <c r="CA70" s="8">
        <v>21800</v>
      </c>
      <c r="CB70" s="8">
        <v>0</v>
      </c>
      <c r="CC70" s="8">
        <v>0</v>
      </c>
      <c r="CD70" s="8">
        <v>21800</v>
      </c>
      <c r="CE70" s="8">
        <v>0</v>
      </c>
      <c r="CF70" s="8">
        <v>0</v>
      </c>
      <c r="CG70" s="8">
        <v>0</v>
      </c>
      <c r="CH70" s="8">
        <v>0</v>
      </c>
      <c r="CI70" s="8">
        <v>0</v>
      </c>
      <c r="CJ70" s="8">
        <v>0</v>
      </c>
      <c r="CK70" s="8">
        <v>0</v>
      </c>
      <c r="CL70" s="8">
        <v>0</v>
      </c>
      <c r="CM70" s="8">
        <v>0</v>
      </c>
      <c r="CN70" s="8">
        <v>0</v>
      </c>
      <c r="CO70" s="8">
        <v>0</v>
      </c>
      <c r="CP70" s="8">
        <v>0</v>
      </c>
      <c r="CQ70" s="8">
        <v>0</v>
      </c>
      <c r="CR70" s="13" t="s">
        <v>2772</v>
      </c>
      <c r="CS70" s="13" t="s">
        <v>2772</v>
      </c>
      <c r="CT70" s="13" t="s">
        <v>2772</v>
      </c>
      <c r="CU70" s="8">
        <v>0</v>
      </c>
      <c r="CV70" s="8">
        <v>0</v>
      </c>
      <c r="CW70" s="8">
        <v>0</v>
      </c>
      <c r="CX70" s="8">
        <v>0</v>
      </c>
      <c r="CY70" s="8">
        <v>0</v>
      </c>
      <c r="CZ70" s="8">
        <v>0</v>
      </c>
      <c r="DA70" s="13" t="s">
        <v>2772</v>
      </c>
      <c r="DB70" s="13" t="s">
        <v>2772</v>
      </c>
      <c r="DC70" s="13" t="s">
        <v>2772</v>
      </c>
      <c r="DD70" s="13" t="s">
        <v>2772</v>
      </c>
      <c r="DE70" s="8">
        <v>0</v>
      </c>
      <c r="DF70" s="8">
        <v>0</v>
      </c>
      <c r="DG70" s="8">
        <v>0</v>
      </c>
      <c r="DH70" s="8">
        <v>0</v>
      </c>
      <c r="DI70" s="17">
        <v>0</v>
      </c>
    </row>
    <row r="71" s="1" customFormat="1" ht="15.4" customHeight="1" spans="1:113">
      <c r="A71" s="9" t="s">
        <v>2872</v>
      </c>
      <c r="B71" s="10"/>
      <c r="C71" s="10" t="s">
        <v>2275</v>
      </c>
      <c r="D71" s="10" t="s">
        <v>2873</v>
      </c>
      <c r="E71" s="8">
        <v>168288741.01</v>
      </c>
      <c r="F71" s="8">
        <v>46207791.76</v>
      </c>
      <c r="G71" s="8">
        <v>32437898.02</v>
      </c>
      <c r="H71" s="8">
        <v>7714744.98</v>
      </c>
      <c r="I71" s="8">
        <v>0</v>
      </c>
      <c r="J71" s="8">
        <v>0</v>
      </c>
      <c r="K71" s="8">
        <v>2816223.24</v>
      </c>
      <c r="L71" s="8">
        <v>565618.72</v>
      </c>
      <c r="M71" s="8">
        <v>0</v>
      </c>
      <c r="N71" s="8">
        <v>382856.5</v>
      </c>
      <c r="O71" s="8">
        <v>0</v>
      </c>
      <c r="P71" s="8">
        <v>54430.5</v>
      </c>
      <c r="Q71" s="8">
        <v>322578.6</v>
      </c>
      <c r="R71" s="8">
        <v>0</v>
      </c>
      <c r="S71" s="8">
        <v>1913441.2</v>
      </c>
      <c r="T71" s="8">
        <v>72214711.55</v>
      </c>
      <c r="U71" s="8">
        <v>13902110.79</v>
      </c>
      <c r="V71" s="8">
        <v>2892181</v>
      </c>
      <c r="W71" s="8">
        <v>500000</v>
      </c>
      <c r="X71" s="8">
        <v>10000</v>
      </c>
      <c r="Y71" s="8">
        <v>72628</v>
      </c>
      <c r="Z71" s="8">
        <v>1789528.46</v>
      </c>
      <c r="AA71" s="8">
        <v>925979.6</v>
      </c>
      <c r="AB71" s="8">
        <v>0</v>
      </c>
      <c r="AC71" s="8">
        <v>822000</v>
      </c>
      <c r="AD71" s="8">
        <v>1911511.7</v>
      </c>
      <c r="AE71" s="8">
        <v>0</v>
      </c>
      <c r="AF71" s="8">
        <v>13207259</v>
      </c>
      <c r="AG71" s="8">
        <v>1560200</v>
      </c>
      <c r="AH71" s="8">
        <v>980000</v>
      </c>
      <c r="AI71" s="8">
        <v>1010000</v>
      </c>
      <c r="AJ71" s="8">
        <v>1684672</v>
      </c>
      <c r="AK71" s="8">
        <v>1461000</v>
      </c>
      <c r="AL71" s="8">
        <v>0</v>
      </c>
      <c r="AM71" s="8">
        <v>0</v>
      </c>
      <c r="AN71" s="8">
        <v>13750599</v>
      </c>
      <c r="AO71" s="8">
        <v>1590000</v>
      </c>
      <c r="AP71" s="8">
        <v>344686</v>
      </c>
      <c r="AQ71" s="8">
        <v>1486916</v>
      </c>
      <c r="AR71" s="8">
        <v>1098055</v>
      </c>
      <c r="AS71" s="8">
        <v>945222</v>
      </c>
      <c r="AT71" s="8">
        <v>0</v>
      </c>
      <c r="AU71" s="8">
        <v>10270163</v>
      </c>
      <c r="AV71" s="8">
        <v>21084065</v>
      </c>
      <c r="AW71" s="8">
        <v>0</v>
      </c>
      <c r="AX71" s="8">
        <v>0</v>
      </c>
      <c r="AY71" s="8">
        <v>0</v>
      </c>
      <c r="AZ71" s="8">
        <v>200000</v>
      </c>
      <c r="BA71" s="8">
        <v>9933665</v>
      </c>
      <c r="BB71" s="8">
        <v>200000</v>
      </c>
      <c r="BC71" s="8">
        <v>0</v>
      </c>
      <c r="BD71" s="8">
        <v>0</v>
      </c>
      <c r="BE71" s="8">
        <v>0</v>
      </c>
      <c r="BF71" s="8">
        <v>8380400</v>
      </c>
      <c r="BG71" s="8">
        <v>70000</v>
      </c>
      <c r="BH71" s="8">
        <v>2300000</v>
      </c>
      <c r="BI71" s="8">
        <v>28760372.7</v>
      </c>
      <c r="BJ71" s="8">
        <v>28760372.7</v>
      </c>
      <c r="BK71" s="8">
        <v>0</v>
      </c>
      <c r="BL71" s="8">
        <v>0</v>
      </c>
      <c r="BM71" s="8">
        <v>0</v>
      </c>
      <c r="BN71" s="13" t="s">
        <v>2772</v>
      </c>
      <c r="BO71" s="13" t="s">
        <v>2772</v>
      </c>
      <c r="BP71" s="13" t="s">
        <v>2772</v>
      </c>
      <c r="BQ71" s="13" t="s">
        <v>2772</v>
      </c>
      <c r="BR71" s="13" t="s">
        <v>2772</v>
      </c>
      <c r="BS71" s="13" t="s">
        <v>2772</v>
      </c>
      <c r="BT71" s="13" t="s">
        <v>2772</v>
      </c>
      <c r="BU71" s="13" t="s">
        <v>2772</v>
      </c>
      <c r="BV71" s="13" t="s">
        <v>2772</v>
      </c>
      <c r="BW71" s="13" t="s">
        <v>2772</v>
      </c>
      <c r="BX71" s="13" t="s">
        <v>2772</v>
      </c>
      <c r="BY71" s="13" t="s">
        <v>2772</v>
      </c>
      <c r="BZ71" s="13" t="s">
        <v>2772</v>
      </c>
      <c r="CA71" s="8">
        <v>21800</v>
      </c>
      <c r="CB71" s="8">
        <v>0</v>
      </c>
      <c r="CC71" s="8">
        <v>0</v>
      </c>
      <c r="CD71" s="8">
        <v>21800</v>
      </c>
      <c r="CE71" s="8">
        <v>0</v>
      </c>
      <c r="CF71" s="8">
        <v>0</v>
      </c>
      <c r="CG71" s="8">
        <v>0</v>
      </c>
      <c r="CH71" s="8">
        <v>0</v>
      </c>
      <c r="CI71" s="8">
        <v>0</v>
      </c>
      <c r="CJ71" s="8">
        <v>0</v>
      </c>
      <c r="CK71" s="8">
        <v>0</v>
      </c>
      <c r="CL71" s="8">
        <v>0</v>
      </c>
      <c r="CM71" s="8">
        <v>0</v>
      </c>
      <c r="CN71" s="8">
        <v>0</v>
      </c>
      <c r="CO71" s="8">
        <v>0</v>
      </c>
      <c r="CP71" s="8">
        <v>0</v>
      </c>
      <c r="CQ71" s="8">
        <v>0</v>
      </c>
      <c r="CR71" s="13" t="s">
        <v>2772</v>
      </c>
      <c r="CS71" s="13" t="s">
        <v>2772</v>
      </c>
      <c r="CT71" s="13" t="s">
        <v>2772</v>
      </c>
      <c r="CU71" s="8">
        <v>0</v>
      </c>
      <c r="CV71" s="8">
        <v>0</v>
      </c>
      <c r="CW71" s="8">
        <v>0</v>
      </c>
      <c r="CX71" s="8">
        <v>0</v>
      </c>
      <c r="CY71" s="8">
        <v>0</v>
      </c>
      <c r="CZ71" s="8">
        <v>0</v>
      </c>
      <c r="DA71" s="13" t="s">
        <v>2772</v>
      </c>
      <c r="DB71" s="13" t="s">
        <v>2772</v>
      </c>
      <c r="DC71" s="13" t="s">
        <v>2772</v>
      </c>
      <c r="DD71" s="13" t="s">
        <v>2772</v>
      </c>
      <c r="DE71" s="8">
        <v>0</v>
      </c>
      <c r="DF71" s="8">
        <v>0</v>
      </c>
      <c r="DG71" s="8">
        <v>0</v>
      </c>
      <c r="DH71" s="8">
        <v>0</v>
      </c>
      <c r="DI71" s="17">
        <v>0</v>
      </c>
    </row>
    <row r="72" s="1" customFormat="1" ht="15.4" customHeight="1" spans="1:113">
      <c r="A72" s="9" t="s">
        <v>2874</v>
      </c>
      <c r="B72" s="10"/>
      <c r="C72" s="10" t="s">
        <v>2275</v>
      </c>
      <c r="D72" s="10" t="s">
        <v>840</v>
      </c>
      <c r="E72" s="8">
        <v>87801311.35</v>
      </c>
      <c r="F72" s="8">
        <v>53057344.26</v>
      </c>
      <c r="G72" s="8">
        <v>21986259.54</v>
      </c>
      <c r="H72" s="8">
        <v>16547256</v>
      </c>
      <c r="I72" s="8">
        <v>358079.23</v>
      </c>
      <c r="J72" s="8">
        <v>0</v>
      </c>
      <c r="K72" s="8">
        <v>280000</v>
      </c>
      <c r="L72" s="8">
        <v>4864111.36</v>
      </c>
      <c r="M72" s="8">
        <v>2326555.32</v>
      </c>
      <c r="N72" s="8">
        <v>496756</v>
      </c>
      <c r="O72" s="8">
        <v>0</v>
      </c>
      <c r="P72" s="8">
        <v>763596.11</v>
      </c>
      <c r="Q72" s="8">
        <v>299890.7</v>
      </c>
      <c r="R72" s="8">
        <v>0</v>
      </c>
      <c r="S72" s="8">
        <v>5134840</v>
      </c>
      <c r="T72" s="8">
        <v>34629330.39</v>
      </c>
      <c r="U72" s="8">
        <v>9427309.58</v>
      </c>
      <c r="V72" s="8">
        <v>1352689.37</v>
      </c>
      <c r="W72" s="8">
        <v>50000</v>
      </c>
      <c r="X72" s="8">
        <v>300000</v>
      </c>
      <c r="Y72" s="8">
        <v>226419.17</v>
      </c>
      <c r="Z72" s="8">
        <v>2265986.38</v>
      </c>
      <c r="AA72" s="8">
        <v>212569</v>
      </c>
      <c r="AB72" s="8">
        <v>0</v>
      </c>
      <c r="AC72" s="8">
        <v>495689</v>
      </c>
      <c r="AD72" s="8">
        <v>6485338.86</v>
      </c>
      <c r="AE72" s="8">
        <v>0</v>
      </c>
      <c r="AF72" s="8">
        <v>4550988.42</v>
      </c>
      <c r="AG72" s="8">
        <v>1423349</v>
      </c>
      <c r="AH72" s="8">
        <v>88516</v>
      </c>
      <c r="AI72" s="8">
        <v>278972.35</v>
      </c>
      <c r="AJ72" s="8">
        <v>56982</v>
      </c>
      <c r="AK72" s="8">
        <v>600000</v>
      </c>
      <c r="AL72" s="8">
        <v>750000</v>
      </c>
      <c r="AM72" s="8">
        <v>0</v>
      </c>
      <c r="AN72" s="8">
        <v>1208560</v>
      </c>
      <c r="AO72" s="8">
        <v>664972</v>
      </c>
      <c r="AP72" s="8">
        <v>32569.85</v>
      </c>
      <c r="AQ72" s="8">
        <v>65986.31</v>
      </c>
      <c r="AR72" s="8">
        <v>3978516.1</v>
      </c>
      <c r="AS72" s="8">
        <v>56980</v>
      </c>
      <c r="AT72" s="8">
        <v>0</v>
      </c>
      <c r="AU72" s="8">
        <v>56937</v>
      </c>
      <c r="AV72" s="8">
        <v>114636.7</v>
      </c>
      <c r="AW72" s="8">
        <v>0</v>
      </c>
      <c r="AX72" s="8">
        <v>77816.98</v>
      </c>
      <c r="AY72" s="8">
        <v>0</v>
      </c>
      <c r="AZ72" s="8">
        <v>0</v>
      </c>
      <c r="BA72" s="8">
        <v>36819.72</v>
      </c>
      <c r="BB72" s="8">
        <v>0</v>
      </c>
      <c r="BC72" s="8">
        <v>0</v>
      </c>
      <c r="BD72" s="8">
        <v>0</v>
      </c>
      <c r="BE72" s="8">
        <v>0</v>
      </c>
      <c r="BF72" s="8">
        <v>0</v>
      </c>
      <c r="BG72" s="8">
        <v>0</v>
      </c>
      <c r="BH72" s="8">
        <v>0</v>
      </c>
      <c r="BI72" s="8">
        <v>0</v>
      </c>
      <c r="BJ72" s="8">
        <v>0</v>
      </c>
      <c r="BK72" s="8">
        <v>0</v>
      </c>
      <c r="BL72" s="8">
        <v>0</v>
      </c>
      <c r="BM72" s="8">
        <v>0</v>
      </c>
      <c r="BN72" s="13" t="s">
        <v>2772</v>
      </c>
      <c r="BO72" s="13" t="s">
        <v>2772</v>
      </c>
      <c r="BP72" s="13" t="s">
        <v>2772</v>
      </c>
      <c r="BQ72" s="13" t="s">
        <v>2772</v>
      </c>
      <c r="BR72" s="13" t="s">
        <v>2772</v>
      </c>
      <c r="BS72" s="13" t="s">
        <v>2772</v>
      </c>
      <c r="BT72" s="13" t="s">
        <v>2772</v>
      </c>
      <c r="BU72" s="13" t="s">
        <v>2772</v>
      </c>
      <c r="BV72" s="13" t="s">
        <v>2772</v>
      </c>
      <c r="BW72" s="13" t="s">
        <v>2772</v>
      </c>
      <c r="BX72" s="13" t="s">
        <v>2772</v>
      </c>
      <c r="BY72" s="13" t="s">
        <v>2772</v>
      </c>
      <c r="BZ72" s="13" t="s">
        <v>2772</v>
      </c>
      <c r="CA72" s="8">
        <v>0</v>
      </c>
      <c r="CB72" s="8">
        <v>0</v>
      </c>
      <c r="CC72" s="8">
        <v>0</v>
      </c>
      <c r="CD72" s="8">
        <v>0</v>
      </c>
      <c r="CE72" s="8">
        <v>0</v>
      </c>
      <c r="CF72" s="8">
        <v>0</v>
      </c>
      <c r="CG72" s="8">
        <v>0</v>
      </c>
      <c r="CH72" s="8">
        <v>0</v>
      </c>
      <c r="CI72" s="8">
        <v>0</v>
      </c>
      <c r="CJ72" s="8">
        <v>0</v>
      </c>
      <c r="CK72" s="8">
        <v>0</v>
      </c>
      <c r="CL72" s="8">
        <v>0</v>
      </c>
      <c r="CM72" s="8">
        <v>0</v>
      </c>
      <c r="CN72" s="8">
        <v>0</v>
      </c>
      <c r="CO72" s="8">
        <v>0</v>
      </c>
      <c r="CP72" s="8">
        <v>0</v>
      </c>
      <c r="CQ72" s="8">
        <v>0</v>
      </c>
      <c r="CR72" s="13" t="s">
        <v>2772</v>
      </c>
      <c r="CS72" s="13" t="s">
        <v>2772</v>
      </c>
      <c r="CT72" s="13" t="s">
        <v>2772</v>
      </c>
      <c r="CU72" s="8">
        <v>0</v>
      </c>
      <c r="CV72" s="8">
        <v>0</v>
      </c>
      <c r="CW72" s="8">
        <v>0</v>
      </c>
      <c r="CX72" s="8">
        <v>0</v>
      </c>
      <c r="CY72" s="8">
        <v>0</v>
      </c>
      <c r="CZ72" s="8">
        <v>0</v>
      </c>
      <c r="DA72" s="13" t="s">
        <v>2772</v>
      </c>
      <c r="DB72" s="13" t="s">
        <v>2772</v>
      </c>
      <c r="DC72" s="13" t="s">
        <v>2772</v>
      </c>
      <c r="DD72" s="13" t="s">
        <v>2772</v>
      </c>
      <c r="DE72" s="8">
        <v>0</v>
      </c>
      <c r="DF72" s="8">
        <v>0</v>
      </c>
      <c r="DG72" s="8">
        <v>0</v>
      </c>
      <c r="DH72" s="8">
        <v>0</v>
      </c>
      <c r="DI72" s="17">
        <v>0</v>
      </c>
    </row>
    <row r="73" s="1" customFormat="1" ht="15.4" customHeight="1" spans="1:113">
      <c r="A73" s="9" t="s">
        <v>2875</v>
      </c>
      <c r="B73" s="10"/>
      <c r="C73" s="10" t="s">
        <v>2275</v>
      </c>
      <c r="D73" s="10" t="s">
        <v>2876</v>
      </c>
      <c r="E73" s="8">
        <v>80146711.39</v>
      </c>
      <c r="F73" s="8">
        <v>47605562.21</v>
      </c>
      <c r="G73" s="8">
        <v>20616154.21</v>
      </c>
      <c r="H73" s="8">
        <v>15849408</v>
      </c>
      <c r="I73" s="8">
        <v>0</v>
      </c>
      <c r="J73" s="8">
        <v>0</v>
      </c>
      <c r="K73" s="8">
        <v>280000</v>
      </c>
      <c r="L73" s="8">
        <v>4400000</v>
      </c>
      <c r="M73" s="8">
        <v>2200000</v>
      </c>
      <c r="N73" s="8">
        <v>260000</v>
      </c>
      <c r="O73" s="8">
        <v>0</v>
      </c>
      <c r="P73" s="8">
        <v>0</v>
      </c>
      <c r="Q73" s="8">
        <v>0</v>
      </c>
      <c r="R73" s="8">
        <v>0</v>
      </c>
      <c r="S73" s="8">
        <v>4000000</v>
      </c>
      <c r="T73" s="8">
        <v>32541149.18</v>
      </c>
      <c r="U73" s="8">
        <v>9086930.22</v>
      </c>
      <c r="V73" s="8">
        <v>1200000</v>
      </c>
      <c r="W73" s="8">
        <v>50000</v>
      </c>
      <c r="X73" s="8">
        <v>300000</v>
      </c>
      <c r="Y73" s="8">
        <v>217462.81</v>
      </c>
      <c r="Z73" s="8">
        <v>2200000</v>
      </c>
      <c r="AA73" s="8">
        <v>200000</v>
      </c>
      <c r="AB73" s="8">
        <v>0</v>
      </c>
      <c r="AC73" s="8">
        <v>400000</v>
      </c>
      <c r="AD73" s="8">
        <v>5916366.63</v>
      </c>
      <c r="AE73" s="8">
        <v>0</v>
      </c>
      <c r="AF73" s="8">
        <v>4294001.07</v>
      </c>
      <c r="AG73" s="8">
        <v>1423349</v>
      </c>
      <c r="AH73" s="8">
        <v>50000</v>
      </c>
      <c r="AI73" s="8">
        <v>200000</v>
      </c>
      <c r="AJ73" s="8">
        <v>0</v>
      </c>
      <c r="AK73" s="8">
        <v>600000</v>
      </c>
      <c r="AL73" s="8">
        <v>750000</v>
      </c>
      <c r="AM73" s="8">
        <v>0</v>
      </c>
      <c r="AN73" s="8">
        <v>1200000</v>
      </c>
      <c r="AO73" s="8">
        <v>566322</v>
      </c>
      <c r="AP73" s="8">
        <v>0</v>
      </c>
      <c r="AQ73" s="8">
        <v>0</v>
      </c>
      <c r="AR73" s="8">
        <v>3886717.45</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13" t="s">
        <v>2772</v>
      </c>
      <c r="BO73" s="13" t="s">
        <v>2772</v>
      </c>
      <c r="BP73" s="13" t="s">
        <v>2772</v>
      </c>
      <c r="BQ73" s="13" t="s">
        <v>2772</v>
      </c>
      <c r="BR73" s="13" t="s">
        <v>2772</v>
      </c>
      <c r="BS73" s="13" t="s">
        <v>2772</v>
      </c>
      <c r="BT73" s="13" t="s">
        <v>2772</v>
      </c>
      <c r="BU73" s="13" t="s">
        <v>2772</v>
      </c>
      <c r="BV73" s="13" t="s">
        <v>2772</v>
      </c>
      <c r="BW73" s="13" t="s">
        <v>2772</v>
      </c>
      <c r="BX73" s="13" t="s">
        <v>2772</v>
      </c>
      <c r="BY73" s="13" t="s">
        <v>2772</v>
      </c>
      <c r="BZ73" s="13" t="s">
        <v>2772</v>
      </c>
      <c r="CA73" s="8">
        <v>0</v>
      </c>
      <c r="CB73" s="8">
        <v>0</v>
      </c>
      <c r="CC73" s="8">
        <v>0</v>
      </c>
      <c r="CD73" s="8">
        <v>0</v>
      </c>
      <c r="CE73" s="8">
        <v>0</v>
      </c>
      <c r="CF73" s="8">
        <v>0</v>
      </c>
      <c r="CG73" s="8">
        <v>0</v>
      </c>
      <c r="CH73" s="8">
        <v>0</v>
      </c>
      <c r="CI73" s="8">
        <v>0</v>
      </c>
      <c r="CJ73" s="8">
        <v>0</v>
      </c>
      <c r="CK73" s="8">
        <v>0</v>
      </c>
      <c r="CL73" s="8">
        <v>0</v>
      </c>
      <c r="CM73" s="8">
        <v>0</v>
      </c>
      <c r="CN73" s="8">
        <v>0</v>
      </c>
      <c r="CO73" s="8">
        <v>0</v>
      </c>
      <c r="CP73" s="8">
        <v>0</v>
      </c>
      <c r="CQ73" s="8">
        <v>0</v>
      </c>
      <c r="CR73" s="13" t="s">
        <v>2772</v>
      </c>
      <c r="CS73" s="13" t="s">
        <v>2772</v>
      </c>
      <c r="CT73" s="13" t="s">
        <v>2772</v>
      </c>
      <c r="CU73" s="8">
        <v>0</v>
      </c>
      <c r="CV73" s="8">
        <v>0</v>
      </c>
      <c r="CW73" s="8">
        <v>0</v>
      </c>
      <c r="CX73" s="8">
        <v>0</v>
      </c>
      <c r="CY73" s="8">
        <v>0</v>
      </c>
      <c r="CZ73" s="8">
        <v>0</v>
      </c>
      <c r="DA73" s="13" t="s">
        <v>2772</v>
      </c>
      <c r="DB73" s="13" t="s">
        <v>2772</v>
      </c>
      <c r="DC73" s="13" t="s">
        <v>2772</v>
      </c>
      <c r="DD73" s="13" t="s">
        <v>2772</v>
      </c>
      <c r="DE73" s="8">
        <v>0</v>
      </c>
      <c r="DF73" s="8">
        <v>0</v>
      </c>
      <c r="DG73" s="8">
        <v>0</v>
      </c>
      <c r="DH73" s="8">
        <v>0</v>
      </c>
      <c r="DI73" s="17">
        <v>0</v>
      </c>
    </row>
    <row r="74" s="1" customFormat="1" ht="15.4" customHeight="1" spans="1:113">
      <c r="A74" s="9" t="s">
        <v>2877</v>
      </c>
      <c r="B74" s="10"/>
      <c r="C74" s="10" t="s">
        <v>2275</v>
      </c>
      <c r="D74" s="10" t="s">
        <v>2777</v>
      </c>
      <c r="E74" s="8">
        <v>64817675.76</v>
      </c>
      <c r="F74" s="8">
        <v>47605562.21</v>
      </c>
      <c r="G74" s="8">
        <v>20616154.21</v>
      </c>
      <c r="H74" s="8">
        <v>15849408</v>
      </c>
      <c r="I74" s="8">
        <v>0</v>
      </c>
      <c r="J74" s="8">
        <v>0</v>
      </c>
      <c r="K74" s="8">
        <v>280000</v>
      </c>
      <c r="L74" s="8">
        <v>4400000</v>
      </c>
      <c r="M74" s="8">
        <v>2200000</v>
      </c>
      <c r="N74" s="8">
        <v>260000</v>
      </c>
      <c r="O74" s="8">
        <v>0</v>
      </c>
      <c r="P74" s="8">
        <v>0</v>
      </c>
      <c r="Q74" s="8">
        <v>0</v>
      </c>
      <c r="R74" s="8">
        <v>0</v>
      </c>
      <c r="S74" s="8">
        <v>4000000</v>
      </c>
      <c r="T74" s="8">
        <v>17212113.55</v>
      </c>
      <c r="U74" s="8">
        <v>5000000</v>
      </c>
      <c r="V74" s="8">
        <v>850000</v>
      </c>
      <c r="W74" s="8">
        <v>0</v>
      </c>
      <c r="X74" s="8">
        <v>150000</v>
      </c>
      <c r="Y74" s="8">
        <v>167462.81</v>
      </c>
      <c r="Z74" s="8">
        <v>1950000</v>
      </c>
      <c r="AA74" s="8">
        <v>0</v>
      </c>
      <c r="AB74" s="8">
        <v>0</v>
      </c>
      <c r="AC74" s="8">
        <v>70000</v>
      </c>
      <c r="AD74" s="8">
        <v>3700000</v>
      </c>
      <c r="AE74" s="8">
        <v>0</v>
      </c>
      <c r="AF74" s="8">
        <v>1564584.29</v>
      </c>
      <c r="AG74" s="8">
        <v>1123349</v>
      </c>
      <c r="AH74" s="8">
        <v>50000</v>
      </c>
      <c r="AI74" s="8">
        <v>200000</v>
      </c>
      <c r="AJ74" s="8">
        <v>0</v>
      </c>
      <c r="AK74" s="8">
        <v>300000</v>
      </c>
      <c r="AL74" s="8">
        <v>0</v>
      </c>
      <c r="AM74" s="8">
        <v>0</v>
      </c>
      <c r="AN74" s="8">
        <v>0</v>
      </c>
      <c r="AO74" s="8">
        <v>200000</v>
      </c>
      <c r="AP74" s="8">
        <v>0</v>
      </c>
      <c r="AQ74" s="8">
        <v>0</v>
      </c>
      <c r="AR74" s="8">
        <v>1886717.45</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13" t="s">
        <v>2772</v>
      </c>
      <c r="BO74" s="13" t="s">
        <v>2772</v>
      </c>
      <c r="BP74" s="13" t="s">
        <v>2772</v>
      </c>
      <c r="BQ74" s="13" t="s">
        <v>2772</v>
      </c>
      <c r="BR74" s="13" t="s">
        <v>2772</v>
      </c>
      <c r="BS74" s="13" t="s">
        <v>2772</v>
      </c>
      <c r="BT74" s="13" t="s">
        <v>2772</v>
      </c>
      <c r="BU74" s="13" t="s">
        <v>2772</v>
      </c>
      <c r="BV74" s="13" t="s">
        <v>2772</v>
      </c>
      <c r="BW74" s="13" t="s">
        <v>2772</v>
      </c>
      <c r="BX74" s="13" t="s">
        <v>2772</v>
      </c>
      <c r="BY74" s="13" t="s">
        <v>2772</v>
      </c>
      <c r="BZ74" s="13" t="s">
        <v>2772</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13" t="s">
        <v>2772</v>
      </c>
      <c r="CS74" s="13" t="s">
        <v>2772</v>
      </c>
      <c r="CT74" s="13" t="s">
        <v>2772</v>
      </c>
      <c r="CU74" s="8">
        <v>0</v>
      </c>
      <c r="CV74" s="8">
        <v>0</v>
      </c>
      <c r="CW74" s="8">
        <v>0</v>
      </c>
      <c r="CX74" s="8">
        <v>0</v>
      </c>
      <c r="CY74" s="8">
        <v>0</v>
      </c>
      <c r="CZ74" s="8">
        <v>0</v>
      </c>
      <c r="DA74" s="13" t="s">
        <v>2772</v>
      </c>
      <c r="DB74" s="13" t="s">
        <v>2772</v>
      </c>
      <c r="DC74" s="13" t="s">
        <v>2772</v>
      </c>
      <c r="DD74" s="13" t="s">
        <v>2772</v>
      </c>
      <c r="DE74" s="8">
        <v>0</v>
      </c>
      <c r="DF74" s="8">
        <v>0</v>
      </c>
      <c r="DG74" s="8">
        <v>0</v>
      </c>
      <c r="DH74" s="8">
        <v>0</v>
      </c>
      <c r="DI74" s="17">
        <v>0</v>
      </c>
    </row>
    <row r="75" s="1" customFormat="1" ht="15.4" customHeight="1" spans="1:113">
      <c r="A75" s="9" t="s">
        <v>2878</v>
      </c>
      <c r="B75" s="10"/>
      <c r="C75" s="10" t="s">
        <v>2275</v>
      </c>
      <c r="D75" s="10" t="s">
        <v>2791</v>
      </c>
      <c r="E75" s="8">
        <v>14162669</v>
      </c>
      <c r="F75" s="8">
        <v>0</v>
      </c>
      <c r="G75" s="8">
        <v>0</v>
      </c>
      <c r="H75" s="8">
        <v>0</v>
      </c>
      <c r="I75" s="8">
        <v>0</v>
      </c>
      <c r="J75" s="8">
        <v>0</v>
      </c>
      <c r="K75" s="8">
        <v>0</v>
      </c>
      <c r="L75" s="8">
        <v>0</v>
      </c>
      <c r="M75" s="8">
        <v>0</v>
      </c>
      <c r="N75" s="8">
        <v>0</v>
      </c>
      <c r="O75" s="8">
        <v>0</v>
      </c>
      <c r="P75" s="8">
        <v>0</v>
      </c>
      <c r="Q75" s="8">
        <v>0</v>
      </c>
      <c r="R75" s="8">
        <v>0</v>
      </c>
      <c r="S75" s="8">
        <v>0</v>
      </c>
      <c r="T75" s="8">
        <v>14162669</v>
      </c>
      <c r="U75" s="8">
        <v>4086930.22</v>
      </c>
      <c r="V75" s="8">
        <v>350000</v>
      </c>
      <c r="W75" s="8">
        <v>50000</v>
      </c>
      <c r="X75" s="8">
        <v>150000</v>
      </c>
      <c r="Y75" s="8">
        <v>50000</v>
      </c>
      <c r="Z75" s="8">
        <v>250000</v>
      </c>
      <c r="AA75" s="8">
        <v>200000</v>
      </c>
      <c r="AB75" s="8">
        <v>0</v>
      </c>
      <c r="AC75" s="8">
        <v>80000</v>
      </c>
      <c r="AD75" s="8">
        <v>1500000</v>
      </c>
      <c r="AE75" s="8">
        <v>0</v>
      </c>
      <c r="AF75" s="8">
        <v>2729416.78</v>
      </c>
      <c r="AG75" s="8">
        <v>300000</v>
      </c>
      <c r="AH75" s="8">
        <v>0</v>
      </c>
      <c r="AI75" s="8">
        <v>0</v>
      </c>
      <c r="AJ75" s="8">
        <v>0</v>
      </c>
      <c r="AK75" s="8">
        <v>300000</v>
      </c>
      <c r="AL75" s="8">
        <v>750000</v>
      </c>
      <c r="AM75" s="8">
        <v>0</v>
      </c>
      <c r="AN75" s="8">
        <v>1000000</v>
      </c>
      <c r="AO75" s="8">
        <v>366322</v>
      </c>
      <c r="AP75" s="8">
        <v>0</v>
      </c>
      <c r="AQ75" s="8">
        <v>0</v>
      </c>
      <c r="AR75" s="8">
        <v>2000000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13" t="s">
        <v>2772</v>
      </c>
      <c r="BO75" s="13" t="s">
        <v>2772</v>
      </c>
      <c r="BP75" s="13" t="s">
        <v>2772</v>
      </c>
      <c r="BQ75" s="13" t="s">
        <v>2772</v>
      </c>
      <c r="BR75" s="13" t="s">
        <v>2772</v>
      </c>
      <c r="BS75" s="13" t="s">
        <v>2772</v>
      </c>
      <c r="BT75" s="13" t="s">
        <v>2772</v>
      </c>
      <c r="BU75" s="13" t="s">
        <v>2772</v>
      </c>
      <c r="BV75" s="13" t="s">
        <v>2772</v>
      </c>
      <c r="BW75" s="13" t="s">
        <v>2772</v>
      </c>
      <c r="BX75" s="13" t="s">
        <v>2772</v>
      </c>
      <c r="BY75" s="13" t="s">
        <v>2772</v>
      </c>
      <c r="BZ75" s="13" t="s">
        <v>2772</v>
      </c>
      <c r="CA75" s="8">
        <v>0</v>
      </c>
      <c r="CB75" s="8">
        <v>0</v>
      </c>
      <c r="CC75" s="8">
        <v>0</v>
      </c>
      <c r="CD75" s="8">
        <v>0</v>
      </c>
      <c r="CE75" s="8">
        <v>0</v>
      </c>
      <c r="CF75" s="8">
        <v>0</v>
      </c>
      <c r="CG75" s="8">
        <v>0</v>
      </c>
      <c r="CH75" s="8">
        <v>0</v>
      </c>
      <c r="CI75" s="8">
        <v>0</v>
      </c>
      <c r="CJ75" s="8">
        <v>0</v>
      </c>
      <c r="CK75" s="8">
        <v>0</v>
      </c>
      <c r="CL75" s="8">
        <v>0</v>
      </c>
      <c r="CM75" s="8">
        <v>0</v>
      </c>
      <c r="CN75" s="8">
        <v>0</v>
      </c>
      <c r="CO75" s="8">
        <v>0</v>
      </c>
      <c r="CP75" s="8">
        <v>0</v>
      </c>
      <c r="CQ75" s="8">
        <v>0</v>
      </c>
      <c r="CR75" s="13" t="s">
        <v>2772</v>
      </c>
      <c r="CS75" s="13" t="s">
        <v>2772</v>
      </c>
      <c r="CT75" s="13" t="s">
        <v>2772</v>
      </c>
      <c r="CU75" s="8">
        <v>0</v>
      </c>
      <c r="CV75" s="8">
        <v>0</v>
      </c>
      <c r="CW75" s="8">
        <v>0</v>
      </c>
      <c r="CX75" s="8">
        <v>0</v>
      </c>
      <c r="CY75" s="8">
        <v>0</v>
      </c>
      <c r="CZ75" s="8">
        <v>0</v>
      </c>
      <c r="DA75" s="13" t="s">
        <v>2772</v>
      </c>
      <c r="DB75" s="13" t="s">
        <v>2772</v>
      </c>
      <c r="DC75" s="13" t="s">
        <v>2772</v>
      </c>
      <c r="DD75" s="13" t="s">
        <v>2772</v>
      </c>
      <c r="DE75" s="8">
        <v>0</v>
      </c>
      <c r="DF75" s="8">
        <v>0</v>
      </c>
      <c r="DG75" s="8">
        <v>0</v>
      </c>
      <c r="DH75" s="8">
        <v>0</v>
      </c>
      <c r="DI75" s="17">
        <v>0</v>
      </c>
    </row>
    <row r="76" s="1" customFormat="1" ht="15.4" customHeight="1" spans="1:113">
      <c r="A76" s="9" t="s">
        <v>2879</v>
      </c>
      <c r="B76" s="10"/>
      <c r="C76" s="10" t="s">
        <v>2275</v>
      </c>
      <c r="D76" s="10" t="s">
        <v>2880</v>
      </c>
      <c r="E76" s="8">
        <v>1166366.63</v>
      </c>
      <c r="F76" s="8">
        <v>0</v>
      </c>
      <c r="G76" s="8">
        <v>0</v>
      </c>
      <c r="H76" s="8">
        <v>0</v>
      </c>
      <c r="I76" s="8">
        <v>0</v>
      </c>
      <c r="J76" s="8">
        <v>0</v>
      </c>
      <c r="K76" s="8">
        <v>0</v>
      </c>
      <c r="L76" s="8">
        <v>0</v>
      </c>
      <c r="M76" s="8">
        <v>0</v>
      </c>
      <c r="N76" s="8">
        <v>0</v>
      </c>
      <c r="O76" s="8">
        <v>0</v>
      </c>
      <c r="P76" s="8">
        <v>0</v>
      </c>
      <c r="Q76" s="8">
        <v>0</v>
      </c>
      <c r="R76" s="8">
        <v>0</v>
      </c>
      <c r="S76" s="8">
        <v>0</v>
      </c>
      <c r="T76" s="8">
        <v>1166366.63</v>
      </c>
      <c r="U76" s="8">
        <v>0</v>
      </c>
      <c r="V76" s="8">
        <v>0</v>
      </c>
      <c r="W76" s="8">
        <v>0</v>
      </c>
      <c r="X76" s="8">
        <v>0</v>
      </c>
      <c r="Y76" s="8">
        <v>0</v>
      </c>
      <c r="Z76" s="8">
        <v>0</v>
      </c>
      <c r="AA76" s="8">
        <v>0</v>
      </c>
      <c r="AB76" s="8">
        <v>0</v>
      </c>
      <c r="AC76" s="8">
        <v>250000</v>
      </c>
      <c r="AD76" s="8">
        <v>716366.63</v>
      </c>
      <c r="AE76" s="8">
        <v>0</v>
      </c>
      <c r="AF76" s="8">
        <v>0</v>
      </c>
      <c r="AG76" s="8">
        <v>0</v>
      </c>
      <c r="AH76" s="8">
        <v>0</v>
      </c>
      <c r="AI76" s="8">
        <v>0</v>
      </c>
      <c r="AJ76" s="8">
        <v>0</v>
      </c>
      <c r="AK76" s="8">
        <v>0</v>
      </c>
      <c r="AL76" s="8">
        <v>0</v>
      </c>
      <c r="AM76" s="8">
        <v>0</v>
      </c>
      <c r="AN76" s="8">
        <v>200000</v>
      </c>
      <c r="AO76" s="8">
        <v>0</v>
      </c>
      <c r="AP76" s="8">
        <v>0</v>
      </c>
      <c r="AQ76" s="8">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13" t="s">
        <v>2772</v>
      </c>
      <c r="BO76" s="13" t="s">
        <v>2772</v>
      </c>
      <c r="BP76" s="13" t="s">
        <v>2772</v>
      </c>
      <c r="BQ76" s="13" t="s">
        <v>2772</v>
      </c>
      <c r="BR76" s="13" t="s">
        <v>2772</v>
      </c>
      <c r="BS76" s="13" t="s">
        <v>2772</v>
      </c>
      <c r="BT76" s="13" t="s">
        <v>2772</v>
      </c>
      <c r="BU76" s="13" t="s">
        <v>2772</v>
      </c>
      <c r="BV76" s="13" t="s">
        <v>2772</v>
      </c>
      <c r="BW76" s="13" t="s">
        <v>2772</v>
      </c>
      <c r="BX76" s="13" t="s">
        <v>2772</v>
      </c>
      <c r="BY76" s="13" t="s">
        <v>2772</v>
      </c>
      <c r="BZ76" s="13" t="s">
        <v>2772</v>
      </c>
      <c r="CA76" s="8">
        <v>0</v>
      </c>
      <c r="CB76" s="8">
        <v>0</v>
      </c>
      <c r="CC76" s="8">
        <v>0</v>
      </c>
      <c r="CD76" s="8">
        <v>0</v>
      </c>
      <c r="CE76" s="8">
        <v>0</v>
      </c>
      <c r="CF76" s="8">
        <v>0</v>
      </c>
      <c r="CG76" s="8">
        <v>0</v>
      </c>
      <c r="CH76" s="8">
        <v>0</v>
      </c>
      <c r="CI76" s="8">
        <v>0</v>
      </c>
      <c r="CJ76" s="8">
        <v>0</v>
      </c>
      <c r="CK76" s="8">
        <v>0</v>
      </c>
      <c r="CL76" s="8">
        <v>0</v>
      </c>
      <c r="CM76" s="8">
        <v>0</v>
      </c>
      <c r="CN76" s="8">
        <v>0</v>
      </c>
      <c r="CO76" s="8">
        <v>0</v>
      </c>
      <c r="CP76" s="8">
        <v>0</v>
      </c>
      <c r="CQ76" s="8">
        <v>0</v>
      </c>
      <c r="CR76" s="13" t="s">
        <v>2772</v>
      </c>
      <c r="CS76" s="13" t="s">
        <v>2772</v>
      </c>
      <c r="CT76" s="13" t="s">
        <v>2772</v>
      </c>
      <c r="CU76" s="8">
        <v>0</v>
      </c>
      <c r="CV76" s="8">
        <v>0</v>
      </c>
      <c r="CW76" s="8">
        <v>0</v>
      </c>
      <c r="CX76" s="8">
        <v>0</v>
      </c>
      <c r="CY76" s="8">
        <v>0</v>
      </c>
      <c r="CZ76" s="8">
        <v>0</v>
      </c>
      <c r="DA76" s="13" t="s">
        <v>2772</v>
      </c>
      <c r="DB76" s="13" t="s">
        <v>2772</v>
      </c>
      <c r="DC76" s="13" t="s">
        <v>2772</v>
      </c>
      <c r="DD76" s="13" t="s">
        <v>2772</v>
      </c>
      <c r="DE76" s="8">
        <v>0</v>
      </c>
      <c r="DF76" s="8">
        <v>0</v>
      </c>
      <c r="DG76" s="8">
        <v>0</v>
      </c>
      <c r="DH76" s="8">
        <v>0</v>
      </c>
      <c r="DI76" s="17">
        <v>0</v>
      </c>
    </row>
    <row r="77" s="1" customFormat="1" ht="15.4" customHeight="1" spans="1:113">
      <c r="A77" s="9" t="s">
        <v>2881</v>
      </c>
      <c r="B77" s="10"/>
      <c r="C77" s="10" t="s">
        <v>2275</v>
      </c>
      <c r="D77" s="10" t="s">
        <v>2882</v>
      </c>
      <c r="E77" s="8">
        <v>7654599.96</v>
      </c>
      <c r="F77" s="8">
        <v>5451782.05</v>
      </c>
      <c r="G77" s="8">
        <v>1370105.33</v>
      </c>
      <c r="H77" s="8">
        <v>697848</v>
      </c>
      <c r="I77" s="8">
        <v>358079.23</v>
      </c>
      <c r="J77" s="8">
        <v>0</v>
      </c>
      <c r="K77" s="8">
        <v>0</v>
      </c>
      <c r="L77" s="8">
        <v>464111.36</v>
      </c>
      <c r="M77" s="8">
        <v>126555.32</v>
      </c>
      <c r="N77" s="8">
        <v>236756</v>
      </c>
      <c r="O77" s="8">
        <v>0</v>
      </c>
      <c r="P77" s="8">
        <v>763596.11</v>
      </c>
      <c r="Q77" s="8">
        <v>299890.7</v>
      </c>
      <c r="R77" s="8">
        <v>0</v>
      </c>
      <c r="S77" s="8">
        <v>1134840</v>
      </c>
      <c r="T77" s="8">
        <v>2088181.21</v>
      </c>
      <c r="U77" s="8">
        <v>340379.36</v>
      </c>
      <c r="V77" s="8">
        <v>152689.37</v>
      </c>
      <c r="W77" s="8">
        <v>0</v>
      </c>
      <c r="X77" s="8">
        <v>0</v>
      </c>
      <c r="Y77" s="8">
        <v>8956.36</v>
      </c>
      <c r="Z77" s="8">
        <v>65986.38</v>
      </c>
      <c r="AA77" s="8">
        <v>12569</v>
      </c>
      <c r="AB77" s="8">
        <v>0</v>
      </c>
      <c r="AC77" s="8">
        <v>95689</v>
      </c>
      <c r="AD77" s="8">
        <v>568972.23</v>
      </c>
      <c r="AE77" s="8">
        <v>0</v>
      </c>
      <c r="AF77" s="8">
        <v>256987.35</v>
      </c>
      <c r="AG77" s="8">
        <v>0</v>
      </c>
      <c r="AH77" s="8">
        <v>38516</v>
      </c>
      <c r="AI77" s="8">
        <v>78972.35</v>
      </c>
      <c r="AJ77" s="8">
        <v>56982</v>
      </c>
      <c r="AK77" s="8">
        <v>0</v>
      </c>
      <c r="AL77" s="8">
        <v>0</v>
      </c>
      <c r="AM77" s="8">
        <v>0</v>
      </c>
      <c r="AN77" s="8">
        <v>8560</v>
      </c>
      <c r="AO77" s="8">
        <v>98650</v>
      </c>
      <c r="AP77" s="8">
        <v>32569.85</v>
      </c>
      <c r="AQ77" s="8">
        <v>65986.31</v>
      </c>
      <c r="AR77" s="8">
        <v>91798.65</v>
      </c>
      <c r="AS77" s="8">
        <v>56980</v>
      </c>
      <c r="AT77" s="8">
        <v>0</v>
      </c>
      <c r="AU77" s="8">
        <v>56937</v>
      </c>
      <c r="AV77" s="8">
        <v>114636.7</v>
      </c>
      <c r="AW77" s="8">
        <v>0</v>
      </c>
      <c r="AX77" s="8">
        <v>77816.98</v>
      </c>
      <c r="AY77" s="8">
        <v>0</v>
      </c>
      <c r="AZ77" s="8">
        <v>0</v>
      </c>
      <c r="BA77" s="8">
        <v>36819.72</v>
      </c>
      <c r="BB77" s="8">
        <v>0</v>
      </c>
      <c r="BC77" s="8">
        <v>0</v>
      </c>
      <c r="BD77" s="8">
        <v>0</v>
      </c>
      <c r="BE77" s="8">
        <v>0</v>
      </c>
      <c r="BF77" s="8">
        <v>0</v>
      </c>
      <c r="BG77" s="8">
        <v>0</v>
      </c>
      <c r="BH77" s="8">
        <v>0</v>
      </c>
      <c r="BI77" s="8">
        <v>0</v>
      </c>
      <c r="BJ77" s="8">
        <v>0</v>
      </c>
      <c r="BK77" s="8">
        <v>0</v>
      </c>
      <c r="BL77" s="8">
        <v>0</v>
      </c>
      <c r="BM77" s="8">
        <v>0</v>
      </c>
      <c r="BN77" s="13" t="s">
        <v>2772</v>
      </c>
      <c r="BO77" s="13" t="s">
        <v>2772</v>
      </c>
      <c r="BP77" s="13" t="s">
        <v>2772</v>
      </c>
      <c r="BQ77" s="13" t="s">
        <v>2772</v>
      </c>
      <c r="BR77" s="13" t="s">
        <v>2772</v>
      </c>
      <c r="BS77" s="13" t="s">
        <v>2772</v>
      </c>
      <c r="BT77" s="13" t="s">
        <v>2772</v>
      </c>
      <c r="BU77" s="13" t="s">
        <v>2772</v>
      </c>
      <c r="BV77" s="13" t="s">
        <v>2772</v>
      </c>
      <c r="BW77" s="13" t="s">
        <v>2772</v>
      </c>
      <c r="BX77" s="13" t="s">
        <v>2772</v>
      </c>
      <c r="BY77" s="13" t="s">
        <v>2772</v>
      </c>
      <c r="BZ77" s="13" t="s">
        <v>2772</v>
      </c>
      <c r="CA77" s="8">
        <v>0</v>
      </c>
      <c r="CB77" s="8">
        <v>0</v>
      </c>
      <c r="CC77" s="8">
        <v>0</v>
      </c>
      <c r="CD77" s="8">
        <v>0</v>
      </c>
      <c r="CE77" s="8">
        <v>0</v>
      </c>
      <c r="CF77" s="8">
        <v>0</v>
      </c>
      <c r="CG77" s="8">
        <v>0</v>
      </c>
      <c r="CH77" s="8">
        <v>0</v>
      </c>
      <c r="CI77" s="8">
        <v>0</v>
      </c>
      <c r="CJ77" s="8">
        <v>0</v>
      </c>
      <c r="CK77" s="8">
        <v>0</v>
      </c>
      <c r="CL77" s="8">
        <v>0</v>
      </c>
      <c r="CM77" s="8">
        <v>0</v>
      </c>
      <c r="CN77" s="8">
        <v>0</v>
      </c>
      <c r="CO77" s="8">
        <v>0</v>
      </c>
      <c r="CP77" s="8">
        <v>0</v>
      </c>
      <c r="CQ77" s="8">
        <v>0</v>
      </c>
      <c r="CR77" s="13" t="s">
        <v>2772</v>
      </c>
      <c r="CS77" s="13" t="s">
        <v>2772</v>
      </c>
      <c r="CT77" s="13" t="s">
        <v>2772</v>
      </c>
      <c r="CU77" s="8">
        <v>0</v>
      </c>
      <c r="CV77" s="8">
        <v>0</v>
      </c>
      <c r="CW77" s="8">
        <v>0</v>
      </c>
      <c r="CX77" s="8">
        <v>0</v>
      </c>
      <c r="CY77" s="8">
        <v>0</v>
      </c>
      <c r="CZ77" s="8">
        <v>0</v>
      </c>
      <c r="DA77" s="13" t="s">
        <v>2772</v>
      </c>
      <c r="DB77" s="13" t="s">
        <v>2772</v>
      </c>
      <c r="DC77" s="13" t="s">
        <v>2772</v>
      </c>
      <c r="DD77" s="13" t="s">
        <v>2772</v>
      </c>
      <c r="DE77" s="8">
        <v>0</v>
      </c>
      <c r="DF77" s="8">
        <v>0</v>
      </c>
      <c r="DG77" s="8">
        <v>0</v>
      </c>
      <c r="DH77" s="8">
        <v>0</v>
      </c>
      <c r="DI77" s="17">
        <v>0</v>
      </c>
    </row>
    <row r="78" s="1" customFormat="1" ht="15.4" customHeight="1" spans="1:113">
      <c r="A78" s="9" t="s">
        <v>2883</v>
      </c>
      <c r="B78" s="10"/>
      <c r="C78" s="10" t="s">
        <v>2275</v>
      </c>
      <c r="D78" s="10" t="s">
        <v>2777</v>
      </c>
      <c r="E78" s="8">
        <v>7654599.96</v>
      </c>
      <c r="F78" s="8">
        <v>5451782.05</v>
      </c>
      <c r="G78" s="8">
        <v>1370105.33</v>
      </c>
      <c r="H78" s="8">
        <v>697848</v>
      </c>
      <c r="I78" s="8">
        <v>358079.23</v>
      </c>
      <c r="J78" s="8">
        <v>0</v>
      </c>
      <c r="K78" s="8">
        <v>0</v>
      </c>
      <c r="L78" s="8">
        <v>464111.36</v>
      </c>
      <c r="M78" s="8">
        <v>126555.32</v>
      </c>
      <c r="N78" s="8">
        <v>236756</v>
      </c>
      <c r="O78" s="8">
        <v>0</v>
      </c>
      <c r="P78" s="8">
        <v>763596.11</v>
      </c>
      <c r="Q78" s="8">
        <v>299890.7</v>
      </c>
      <c r="R78" s="8">
        <v>0</v>
      </c>
      <c r="S78" s="8">
        <v>1134840</v>
      </c>
      <c r="T78" s="8">
        <v>2088181.21</v>
      </c>
      <c r="U78" s="8">
        <v>340379.36</v>
      </c>
      <c r="V78" s="8">
        <v>152689.37</v>
      </c>
      <c r="W78" s="8">
        <v>0</v>
      </c>
      <c r="X78" s="8">
        <v>0</v>
      </c>
      <c r="Y78" s="8">
        <v>8956.36</v>
      </c>
      <c r="Z78" s="8">
        <v>65986.38</v>
      </c>
      <c r="AA78" s="8">
        <v>12569</v>
      </c>
      <c r="AB78" s="8">
        <v>0</v>
      </c>
      <c r="AC78" s="8">
        <v>95689</v>
      </c>
      <c r="AD78" s="8">
        <v>568972.23</v>
      </c>
      <c r="AE78" s="8">
        <v>0</v>
      </c>
      <c r="AF78" s="8">
        <v>256987.35</v>
      </c>
      <c r="AG78" s="8">
        <v>0</v>
      </c>
      <c r="AH78" s="8">
        <v>38516</v>
      </c>
      <c r="AI78" s="8">
        <v>78972.35</v>
      </c>
      <c r="AJ78" s="8">
        <v>56982</v>
      </c>
      <c r="AK78" s="8">
        <v>0</v>
      </c>
      <c r="AL78" s="8">
        <v>0</v>
      </c>
      <c r="AM78" s="8">
        <v>0</v>
      </c>
      <c r="AN78" s="8">
        <v>8560</v>
      </c>
      <c r="AO78" s="8">
        <v>98650</v>
      </c>
      <c r="AP78" s="8">
        <v>32569.85</v>
      </c>
      <c r="AQ78" s="8">
        <v>65986.31</v>
      </c>
      <c r="AR78" s="8">
        <v>91798.65</v>
      </c>
      <c r="AS78" s="8">
        <v>56980</v>
      </c>
      <c r="AT78" s="8">
        <v>0</v>
      </c>
      <c r="AU78" s="8">
        <v>56937</v>
      </c>
      <c r="AV78" s="8">
        <v>114636.7</v>
      </c>
      <c r="AW78" s="8">
        <v>0</v>
      </c>
      <c r="AX78" s="8">
        <v>77816.98</v>
      </c>
      <c r="AY78" s="8">
        <v>0</v>
      </c>
      <c r="AZ78" s="8">
        <v>0</v>
      </c>
      <c r="BA78" s="8">
        <v>36819.72</v>
      </c>
      <c r="BB78" s="8">
        <v>0</v>
      </c>
      <c r="BC78" s="8">
        <v>0</v>
      </c>
      <c r="BD78" s="8">
        <v>0</v>
      </c>
      <c r="BE78" s="8">
        <v>0</v>
      </c>
      <c r="BF78" s="8">
        <v>0</v>
      </c>
      <c r="BG78" s="8">
        <v>0</v>
      </c>
      <c r="BH78" s="8">
        <v>0</v>
      </c>
      <c r="BI78" s="8">
        <v>0</v>
      </c>
      <c r="BJ78" s="8">
        <v>0</v>
      </c>
      <c r="BK78" s="8">
        <v>0</v>
      </c>
      <c r="BL78" s="8">
        <v>0</v>
      </c>
      <c r="BM78" s="8">
        <v>0</v>
      </c>
      <c r="BN78" s="13" t="s">
        <v>2772</v>
      </c>
      <c r="BO78" s="13" t="s">
        <v>2772</v>
      </c>
      <c r="BP78" s="13" t="s">
        <v>2772</v>
      </c>
      <c r="BQ78" s="13" t="s">
        <v>2772</v>
      </c>
      <c r="BR78" s="13" t="s">
        <v>2772</v>
      </c>
      <c r="BS78" s="13" t="s">
        <v>2772</v>
      </c>
      <c r="BT78" s="13" t="s">
        <v>2772</v>
      </c>
      <c r="BU78" s="13" t="s">
        <v>2772</v>
      </c>
      <c r="BV78" s="13" t="s">
        <v>2772</v>
      </c>
      <c r="BW78" s="13" t="s">
        <v>2772</v>
      </c>
      <c r="BX78" s="13" t="s">
        <v>2772</v>
      </c>
      <c r="BY78" s="13" t="s">
        <v>2772</v>
      </c>
      <c r="BZ78" s="13" t="s">
        <v>2772</v>
      </c>
      <c r="CA78" s="8">
        <v>0</v>
      </c>
      <c r="CB78" s="8">
        <v>0</v>
      </c>
      <c r="CC78" s="8">
        <v>0</v>
      </c>
      <c r="CD78" s="8">
        <v>0</v>
      </c>
      <c r="CE78" s="8">
        <v>0</v>
      </c>
      <c r="CF78" s="8">
        <v>0</v>
      </c>
      <c r="CG78" s="8">
        <v>0</v>
      </c>
      <c r="CH78" s="8">
        <v>0</v>
      </c>
      <c r="CI78" s="8">
        <v>0</v>
      </c>
      <c r="CJ78" s="8">
        <v>0</v>
      </c>
      <c r="CK78" s="8">
        <v>0</v>
      </c>
      <c r="CL78" s="8">
        <v>0</v>
      </c>
      <c r="CM78" s="8">
        <v>0</v>
      </c>
      <c r="CN78" s="8">
        <v>0</v>
      </c>
      <c r="CO78" s="8">
        <v>0</v>
      </c>
      <c r="CP78" s="8">
        <v>0</v>
      </c>
      <c r="CQ78" s="8">
        <v>0</v>
      </c>
      <c r="CR78" s="13" t="s">
        <v>2772</v>
      </c>
      <c r="CS78" s="13" t="s">
        <v>2772</v>
      </c>
      <c r="CT78" s="13" t="s">
        <v>2772</v>
      </c>
      <c r="CU78" s="8">
        <v>0</v>
      </c>
      <c r="CV78" s="8">
        <v>0</v>
      </c>
      <c r="CW78" s="8">
        <v>0</v>
      </c>
      <c r="CX78" s="8">
        <v>0</v>
      </c>
      <c r="CY78" s="8">
        <v>0</v>
      </c>
      <c r="CZ78" s="8">
        <v>0</v>
      </c>
      <c r="DA78" s="13" t="s">
        <v>2772</v>
      </c>
      <c r="DB78" s="13" t="s">
        <v>2772</v>
      </c>
      <c r="DC78" s="13" t="s">
        <v>2772</v>
      </c>
      <c r="DD78" s="13" t="s">
        <v>2772</v>
      </c>
      <c r="DE78" s="8">
        <v>0</v>
      </c>
      <c r="DF78" s="8">
        <v>0</v>
      </c>
      <c r="DG78" s="8">
        <v>0</v>
      </c>
      <c r="DH78" s="8">
        <v>0</v>
      </c>
      <c r="DI78" s="17">
        <v>0</v>
      </c>
    </row>
    <row r="79" s="1" customFormat="1" ht="15.4" customHeight="1" spans="1:113">
      <c r="A79" s="9" t="s">
        <v>2884</v>
      </c>
      <c r="B79" s="10"/>
      <c r="C79" s="10" t="s">
        <v>2275</v>
      </c>
      <c r="D79" s="10" t="s">
        <v>891</v>
      </c>
      <c r="E79" s="8">
        <v>1161606737.27</v>
      </c>
      <c r="F79" s="8">
        <v>810982281.44</v>
      </c>
      <c r="G79" s="8">
        <v>381467078.64</v>
      </c>
      <c r="H79" s="8">
        <v>136641389.09</v>
      </c>
      <c r="I79" s="8">
        <v>2648129.57</v>
      </c>
      <c r="J79" s="8">
        <v>63269</v>
      </c>
      <c r="K79" s="8">
        <v>110821991.52</v>
      </c>
      <c r="L79" s="8">
        <v>86946264.67</v>
      </c>
      <c r="M79" s="8">
        <v>2471296.63</v>
      </c>
      <c r="N79" s="8">
        <v>33248668.94</v>
      </c>
      <c r="O79" s="8">
        <v>507140.9</v>
      </c>
      <c r="P79" s="8">
        <v>8708335.47</v>
      </c>
      <c r="Q79" s="8">
        <v>45892759.71</v>
      </c>
      <c r="R79" s="8">
        <v>0</v>
      </c>
      <c r="S79" s="8">
        <v>1565957.3</v>
      </c>
      <c r="T79" s="8">
        <v>258663458.57</v>
      </c>
      <c r="U79" s="8">
        <v>160253587.6</v>
      </c>
      <c r="V79" s="8">
        <v>9831113.56</v>
      </c>
      <c r="W79" s="8">
        <v>4598869.49</v>
      </c>
      <c r="X79" s="8">
        <v>5000</v>
      </c>
      <c r="Y79" s="8">
        <v>1888031.41</v>
      </c>
      <c r="Z79" s="8">
        <v>9609907.44</v>
      </c>
      <c r="AA79" s="8">
        <v>127817.4</v>
      </c>
      <c r="AB79" s="8">
        <v>451593.47</v>
      </c>
      <c r="AC79" s="8">
        <v>7060863.8</v>
      </c>
      <c r="AD79" s="8">
        <v>2329680.57</v>
      </c>
      <c r="AE79" s="8">
        <v>0</v>
      </c>
      <c r="AF79" s="8">
        <v>25494155.14</v>
      </c>
      <c r="AG79" s="8">
        <v>770739</v>
      </c>
      <c r="AH79" s="8">
        <v>394295.3</v>
      </c>
      <c r="AI79" s="8">
        <v>9077560.24</v>
      </c>
      <c r="AJ79" s="8">
        <v>1053001.88</v>
      </c>
      <c r="AK79" s="8">
        <v>1662957.06</v>
      </c>
      <c r="AL79" s="8">
        <v>0</v>
      </c>
      <c r="AM79" s="8">
        <v>0</v>
      </c>
      <c r="AN79" s="8">
        <v>5503725.68</v>
      </c>
      <c r="AO79" s="8">
        <v>136089.5</v>
      </c>
      <c r="AP79" s="8">
        <v>4268225.64</v>
      </c>
      <c r="AQ79" s="8">
        <v>7747592.65</v>
      </c>
      <c r="AR79" s="8">
        <v>106297.9</v>
      </c>
      <c r="AS79" s="8">
        <v>902255.05</v>
      </c>
      <c r="AT79" s="8">
        <v>120</v>
      </c>
      <c r="AU79" s="8">
        <v>5389978.79</v>
      </c>
      <c r="AV79" s="8">
        <v>69511165.94</v>
      </c>
      <c r="AW79" s="8">
        <v>123826</v>
      </c>
      <c r="AX79" s="8">
        <v>655892.55</v>
      </c>
      <c r="AY79" s="8">
        <v>0</v>
      </c>
      <c r="AZ79" s="8">
        <v>3612675.2</v>
      </c>
      <c r="BA79" s="8">
        <v>14763259.06</v>
      </c>
      <c r="BB79" s="8">
        <v>12200</v>
      </c>
      <c r="BC79" s="8">
        <v>481548.81</v>
      </c>
      <c r="BD79" s="8">
        <v>48961019</v>
      </c>
      <c r="BE79" s="8">
        <v>784892</v>
      </c>
      <c r="BF79" s="8">
        <v>0</v>
      </c>
      <c r="BG79" s="8">
        <v>0</v>
      </c>
      <c r="BH79" s="8">
        <v>115853.32</v>
      </c>
      <c r="BI79" s="8">
        <v>0</v>
      </c>
      <c r="BJ79" s="8">
        <v>0</v>
      </c>
      <c r="BK79" s="8">
        <v>0</v>
      </c>
      <c r="BL79" s="8">
        <v>0</v>
      </c>
      <c r="BM79" s="8">
        <v>0</v>
      </c>
      <c r="BN79" s="13" t="s">
        <v>2772</v>
      </c>
      <c r="BO79" s="13" t="s">
        <v>2772</v>
      </c>
      <c r="BP79" s="13" t="s">
        <v>2772</v>
      </c>
      <c r="BQ79" s="13" t="s">
        <v>2772</v>
      </c>
      <c r="BR79" s="13" t="s">
        <v>2772</v>
      </c>
      <c r="BS79" s="13" t="s">
        <v>2772</v>
      </c>
      <c r="BT79" s="13" t="s">
        <v>2772</v>
      </c>
      <c r="BU79" s="13" t="s">
        <v>2772</v>
      </c>
      <c r="BV79" s="13" t="s">
        <v>2772</v>
      </c>
      <c r="BW79" s="13" t="s">
        <v>2772</v>
      </c>
      <c r="BX79" s="13" t="s">
        <v>2772</v>
      </c>
      <c r="BY79" s="13" t="s">
        <v>2772</v>
      </c>
      <c r="BZ79" s="13" t="s">
        <v>2772</v>
      </c>
      <c r="CA79" s="8">
        <v>6375537.65</v>
      </c>
      <c r="CB79" s="8">
        <v>0</v>
      </c>
      <c r="CC79" s="8">
        <v>5329973.65</v>
      </c>
      <c r="CD79" s="8">
        <v>973034</v>
      </c>
      <c r="CE79" s="8">
        <v>0</v>
      </c>
      <c r="CF79" s="8">
        <v>0</v>
      </c>
      <c r="CG79" s="8">
        <v>0</v>
      </c>
      <c r="CH79" s="8">
        <v>0</v>
      </c>
      <c r="CI79" s="8">
        <v>0</v>
      </c>
      <c r="CJ79" s="8">
        <v>0</v>
      </c>
      <c r="CK79" s="8">
        <v>0</v>
      </c>
      <c r="CL79" s="8">
        <v>0</v>
      </c>
      <c r="CM79" s="8">
        <v>0</v>
      </c>
      <c r="CN79" s="8">
        <v>0</v>
      </c>
      <c r="CO79" s="8">
        <v>0</v>
      </c>
      <c r="CP79" s="8">
        <v>0</v>
      </c>
      <c r="CQ79" s="8">
        <v>72530</v>
      </c>
      <c r="CR79" s="13" t="s">
        <v>2772</v>
      </c>
      <c r="CS79" s="13" t="s">
        <v>2772</v>
      </c>
      <c r="CT79" s="13" t="s">
        <v>2772</v>
      </c>
      <c r="CU79" s="8">
        <v>16074293.67</v>
      </c>
      <c r="CV79" s="8">
        <v>0</v>
      </c>
      <c r="CW79" s="8">
        <v>0</v>
      </c>
      <c r="CX79" s="8">
        <v>16074293.67</v>
      </c>
      <c r="CY79" s="8">
        <v>0</v>
      </c>
      <c r="CZ79" s="8">
        <v>0</v>
      </c>
      <c r="DA79" s="13" t="s">
        <v>2772</v>
      </c>
      <c r="DB79" s="13" t="s">
        <v>2772</v>
      </c>
      <c r="DC79" s="13" t="s">
        <v>2772</v>
      </c>
      <c r="DD79" s="13" t="s">
        <v>2772</v>
      </c>
      <c r="DE79" s="8">
        <v>0</v>
      </c>
      <c r="DF79" s="8">
        <v>0</v>
      </c>
      <c r="DG79" s="8">
        <v>0</v>
      </c>
      <c r="DH79" s="8">
        <v>0</v>
      </c>
      <c r="DI79" s="17">
        <v>0</v>
      </c>
    </row>
    <row r="80" s="1" customFormat="1" ht="15.4" customHeight="1" spans="1:113">
      <c r="A80" s="9" t="s">
        <v>2885</v>
      </c>
      <c r="B80" s="10"/>
      <c r="C80" s="10" t="s">
        <v>2275</v>
      </c>
      <c r="D80" s="10" t="s">
        <v>2886</v>
      </c>
      <c r="E80" s="8">
        <v>11211301.51</v>
      </c>
      <c r="F80" s="8">
        <v>5487301.34</v>
      </c>
      <c r="G80" s="8">
        <v>3645971.81</v>
      </c>
      <c r="H80" s="8">
        <v>437811.5</v>
      </c>
      <c r="I80" s="8">
        <v>243262</v>
      </c>
      <c r="J80" s="8">
        <v>19000</v>
      </c>
      <c r="K80" s="8">
        <v>202132.66</v>
      </c>
      <c r="L80" s="8">
        <v>367702.86</v>
      </c>
      <c r="M80" s="8">
        <v>17196.24</v>
      </c>
      <c r="N80" s="8">
        <v>223291.38</v>
      </c>
      <c r="O80" s="8">
        <v>0</v>
      </c>
      <c r="P80" s="8">
        <v>20818.29</v>
      </c>
      <c r="Q80" s="8">
        <v>226464.6</v>
      </c>
      <c r="R80" s="8">
        <v>0</v>
      </c>
      <c r="S80" s="8">
        <v>83650</v>
      </c>
      <c r="T80" s="8">
        <v>5050099.65</v>
      </c>
      <c r="U80" s="8">
        <v>1548129.63</v>
      </c>
      <c r="V80" s="8">
        <v>307788.2</v>
      </c>
      <c r="W80" s="8">
        <v>7000</v>
      </c>
      <c r="X80" s="8">
        <v>0</v>
      </c>
      <c r="Y80" s="8">
        <v>38361.6</v>
      </c>
      <c r="Z80" s="8">
        <v>78091.22</v>
      </c>
      <c r="AA80" s="8">
        <v>4631.4</v>
      </c>
      <c r="AB80" s="8">
        <v>2590</v>
      </c>
      <c r="AC80" s="8">
        <v>23700</v>
      </c>
      <c r="AD80" s="8">
        <v>292185.96</v>
      </c>
      <c r="AE80" s="8">
        <v>0</v>
      </c>
      <c r="AF80" s="8">
        <v>479845</v>
      </c>
      <c r="AG80" s="8">
        <v>38000</v>
      </c>
      <c r="AH80" s="8">
        <v>189205</v>
      </c>
      <c r="AI80" s="8">
        <v>16041</v>
      </c>
      <c r="AJ80" s="8">
        <v>332080</v>
      </c>
      <c r="AK80" s="8">
        <v>88595.2</v>
      </c>
      <c r="AL80" s="8">
        <v>0</v>
      </c>
      <c r="AM80" s="8">
        <v>0</v>
      </c>
      <c r="AN80" s="8">
        <v>911834.13</v>
      </c>
      <c r="AO80" s="8">
        <v>43270.5</v>
      </c>
      <c r="AP80" s="8">
        <v>40896.75</v>
      </c>
      <c r="AQ80" s="8">
        <v>33412</v>
      </c>
      <c r="AR80" s="8">
        <v>0</v>
      </c>
      <c r="AS80" s="8">
        <v>406017.5</v>
      </c>
      <c r="AT80" s="8">
        <v>0</v>
      </c>
      <c r="AU80" s="8">
        <v>168424.56</v>
      </c>
      <c r="AV80" s="8">
        <v>475100.52</v>
      </c>
      <c r="AW80" s="8">
        <v>0</v>
      </c>
      <c r="AX80" s="8">
        <v>0</v>
      </c>
      <c r="AY80" s="8">
        <v>0</v>
      </c>
      <c r="AZ80" s="8">
        <v>433687.2</v>
      </c>
      <c r="BA80" s="8">
        <v>30060</v>
      </c>
      <c r="BB80" s="8">
        <v>0</v>
      </c>
      <c r="BC80" s="8">
        <v>0</v>
      </c>
      <c r="BD80" s="8">
        <v>0</v>
      </c>
      <c r="BE80" s="8">
        <v>0</v>
      </c>
      <c r="BF80" s="8">
        <v>0</v>
      </c>
      <c r="BG80" s="8">
        <v>0</v>
      </c>
      <c r="BH80" s="8">
        <v>11353.32</v>
      </c>
      <c r="BI80" s="8">
        <v>0</v>
      </c>
      <c r="BJ80" s="8">
        <v>0</v>
      </c>
      <c r="BK80" s="8">
        <v>0</v>
      </c>
      <c r="BL80" s="8">
        <v>0</v>
      </c>
      <c r="BM80" s="8">
        <v>0</v>
      </c>
      <c r="BN80" s="13" t="s">
        <v>2772</v>
      </c>
      <c r="BO80" s="13" t="s">
        <v>2772</v>
      </c>
      <c r="BP80" s="13" t="s">
        <v>2772</v>
      </c>
      <c r="BQ80" s="13" t="s">
        <v>2772</v>
      </c>
      <c r="BR80" s="13" t="s">
        <v>2772</v>
      </c>
      <c r="BS80" s="13" t="s">
        <v>2772</v>
      </c>
      <c r="BT80" s="13" t="s">
        <v>2772</v>
      </c>
      <c r="BU80" s="13" t="s">
        <v>2772</v>
      </c>
      <c r="BV80" s="13" t="s">
        <v>2772</v>
      </c>
      <c r="BW80" s="13" t="s">
        <v>2772</v>
      </c>
      <c r="BX80" s="13" t="s">
        <v>2772</v>
      </c>
      <c r="BY80" s="13" t="s">
        <v>2772</v>
      </c>
      <c r="BZ80" s="13" t="s">
        <v>2772</v>
      </c>
      <c r="CA80" s="8">
        <v>198800</v>
      </c>
      <c r="CB80" s="8">
        <v>0</v>
      </c>
      <c r="CC80" s="8">
        <v>6800</v>
      </c>
      <c r="CD80" s="8">
        <v>192000</v>
      </c>
      <c r="CE80" s="8">
        <v>0</v>
      </c>
      <c r="CF80" s="8">
        <v>0</v>
      </c>
      <c r="CG80" s="8">
        <v>0</v>
      </c>
      <c r="CH80" s="8">
        <v>0</v>
      </c>
      <c r="CI80" s="8">
        <v>0</v>
      </c>
      <c r="CJ80" s="8">
        <v>0</v>
      </c>
      <c r="CK80" s="8">
        <v>0</v>
      </c>
      <c r="CL80" s="8">
        <v>0</v>
      </c>
      <c r="CM80" s="8">
        <v>0</v>
      </c>
      <c r="CN80" s="8">
        <v>0</v>
      </c>
      <c r="CO80" s="8">
        <v>0</v>
      </c>
      <c r="CP80" s="8">
        <v>0</v>
      </c>
      <c r="CQ80" s="8">
        <v>0</v>
      </c>
      <c r="CR80" s="13" t="s">
        <v>2772</v>
      </c>
      <c r="CS80" s="13" t="s">
        <v>2772</v>
      </c>
      <c r="CT80" s="13" t="s">
        <v>2772</v>
      </c>
      <c r="CU80" s="8">
        <v>0</v>
      </c>
      <c r="CV80" s="8">
        <v>0</v>
      </c>
      <c r="CW80" s="8">
        <v>0</v>
      </c>
      <c r="CX80" s="8">
        <v>0</v>
      </c>
      <c r="CY80" s="8">
        <v>0</v>
      </c>
      <c r="CZ80" s="8">
        <v>0</v>
      </c>
      <c r="DA80" s="13" t="s">
        <v>2772</v>
      </c>
      <c r="DB80" s="13" t="s">
        <v>2772</v>
      </c>
      <c r="DC80" s="13" t="s">
        <v>2772</v>
      </c>
      <c r="DD80" s="13" t="s">
        <v>2772</v>
      </c>
      <c r="DE80" s="8">
        <v>0</v>
      </c>
      <c r="DF80" s="8">
        <v>0</v>
      </c>
      <c r="DG80" s="8">
        <v>0</v>
      </c>
      <c r="DH80" s="8">
        <v>0</v>
      </c>
      <c r="DI80" s="17">
        <v>0</v>
      </c>
    </row>
    <row r="81" s="1" customFormat="1" ht="15.4" customHeight="1" spans="1:113">
      <c r="A81" s="9" t="s">
        <v>2887</v>
      </c>
      <c r="B81" s="10"/>
      <c r="C81" s="10" t="s">
        <v>2275</v>
      </c>
      <c r="D81" s="10" t="s">
        <v>2777</v>
      </c>
      <c r="E81" s="8">
        <v>8094218.55</v>
      </c>
      <c r="F81" s="8">
        <v>3140984.79</v>
      </c>
      <c r="G81" s="8">
        <v>1607921.88</v>
      </c>
      <c r="H81" s="8">
        <v>379320</v>
      </c>
      <c r="I81" s="8">
        <v>243262</v>
      </c>
      <c r="J81" s="8">
        <v>19000</v>
      </c>
      <c r="K81" s="8">
        <v>126771.4</v>
      </c>
      <c r="L81" s="8">
        <v>288524.94</v>
      </c>
      <c r="M81" s="8">
        <v>17196.24</v>
      </c>
      <c r="N81" s="8">
        <v>184361.6</v>
      </c>
      <c r="O81" s="8">
        <v>0</v>
      </c>
      <c r="P81" s="8">
        <v>13998.93</v>
      </c>
      <c r="Q81" s="8">
        <v>176977.8</v>
      </c>
      <c r="R81" s="8">
        <v>0</v>
      </c>
      <c r="S81" s="8">
        <v>83650</v>
      </c>
      <c r="T81" s="8">
        <v>4304762.56</v>
      </c>
      <c r="U81" s="8">
        <v>961061.92</v>
      </c>
      <c r="V81" s="8">
        <v>300656.2</v>
      </c>
      <c r="W81" s="8">
        <v>7000</v>
      </c>
      <c r="X81" s="8">
        <v>0</v>
      </c>
      <c r="Y81" s="8">
        <v>38361.6</v>
      </c>
      <c r="Z81" s="8">
        <v>78091.22</v>
      </c>
      <c r="AA81" s="8">
        <v>4631.4</v>
      </c>
      <c r="AB81" s="8">
        <v>1924</v>
      </c>
      <c r="AC81" s="8">
        <v>23700</v>
      </c>
      <c r="AD81" s="8">
        <v>264485.96</v>
      </c>
      <c r="AE81" s="8">
        <v>0</v>
      </c>
      <c r="AF81" s="8">
        <v>479845</v>
      </c>
      <c r="AG81" s="8">
        <v>38000</v>
      </c>
      <c r="AH81" s="8">
        <v>189205</v>
      </c>
      <c r="AI81" s="8">
        <v>16041</v>
      </c>
      <c r="AJ81" s="8">
        <v>323181</v>
      </c>
      <c r="AK81" s="8">
        <v>88595.2</v>
      </c>
      <c r="AL81" s="8">
        <v>0</v>
      </c>
      <c r="AM81" s="8">
        <v>0</v>
      </c>
      <c r="AN81" s="8">
        <v>906160</v>
      </c>
      <c r="AO81" s="8">
        <v>0</v>
      </c>
      <c r="AP81" s="8">
        <v>24330</v>
      </c>
      <c r="AQ81" s="8">
        <v>27451</v>
      </c>
      <c r="AR81" s="8">
        <v>0</v>
      </c>
      <c r="AS81" s="8">
        <v>363617.5</v>
      </c>
      <c r="AT81" s="8">
        <v>0</v>
      </c>
      <c r="AU81" s="8">
        <v>168424.56</v>
      </c>
      <c r="AV81" s="8">
        <v>449671.2</v>
      </c>
      <c r="AW81" s="8">
        <v>0</v>
      </c>
      <c r="AX81" s="8">
        <v>0</v>
      </c>
      <c r="AY81" s="8">
        <v>0</v>
      </c>
      <c r="AZ81" s="8">
        <v>433687.2</v>
      </c>
      <c r="BA81" s="8">
        <v>15984</v>
      </c>
      <c r="BB81" s="8">
        <v>0</v>
      </c>
      <c r="BC81" s="8">
        <v>0</v>
      </c>
      <c r="BD81" s="8">
        <v>0</v>
      </c>
      <c r="BE81" s="8">
        <v>0</v>
      </c>
      <c r="BF81" s="8">
        <v>0</v>
      </c>
      <c r="BG81" s="8">
        <v>0</v>
      </c>
      <c r="BH81" s="8">
        <v>0</v>
      </c>
      <c r="BI81" s="8">
        <v>0</v>
      </c>
      <c r="BJ81" s="8">
        <v>0</v>
      </c>
      <c r="BK81" s="8">
        <v>0</v>
      </c>
      <c r="BL81" s="8">
        <v>0</v>
      </c>
      <c r="BM81" s="8">
        <v>0</v>
      </c>
      <c r="BN81" s="13" t="s">
        <v>2772</v>
      </c>
      <c r="BO81" s="13" t="s">
        <v>2772</v>
      </c>
      <c r="BP81" s="13" t="s">
        <v>2772</v>
      </c>
      <c r="BQ81" s="13" t="s">
        <v>2772</v>
      </c>
      <c r="BR81" s="13" t="s">
        <v>2772</v>
      </c>
      <c r="BS81" s="13" t="s">
        <v>2772</v>
      </c>
      <c r="BT81" s="13" t="s">
        <v>2772</v>
      </c>
      <c r="BU81" s="13" t="s">
        <v>2772</v>
      </c>
      <c r="BV81" s="13" t="s">
        <v>2772</v>
      </c>
      <c r="BW81" s="13" t="s">
        <v>2772</v>
      </c>
      <c r="BX81" s="13" t="s">
        <v>2772</v>
      </c>
      <c r="BY81" s="13" t="s">
        <v>2772</v>
      </c>
      <c r="BZ81" s="13" t="s">
        <v>2772</v>
      </c>
      <c r="CA81" s="8">
        <v>198800</v>
      </c>
      <c r="CB81" s="8">
        <v>0</v>
      </c>
      <c r="CC81" s="8">
        <v>6800</v>
      </c>
      <c r="CD81" s="8">
        <v>192000</v>
      </c>
      <c r="CE81" s="8">
        <v>0</v>
      </c>
      <c r="CF81" s="8">
        <v>0</v>
      </c>
      <c r="CG81" s="8">
        <v>0</v>
      </c>
      <c r="CH81" s="8">
        <v>0</v>
      </c>
      <c r="CI81" s="8">
        <v>0</v>
      </c>
      <c r="CJ81" s="8">
        <v>0</v>
      </c>
      <c r="CK81" s="8">
        <v>0</v>
      </c>
      <c r="CL81" s="8">
        <v>0</v>
      </c>
      <c r="CM81" s="8">
        <v>0</v>
      </c>
      <c r="CN81" s="8">
        <v>0</v>
      </c>
      <c r="CO81" s="8">
        <v>0</v>
      </c>
      <c r="CP81" s="8">
        <v>0</v>
      </c>
      <c r="CQ81" s="8">
        <v>0</v>
      </c>
      <c r="CR81" s="13" t="s">
        <v>2772</v>
      </c>
      <c r="CS81" s="13" t="s">
        <v>2772</v>
      </c>
      <c r="CT81" s="13" t="s">
        <v>2772</v>
      </c>
      <c r="CU81" s="8">
        <v>0</v>
      </c>
      <c r="CV81" s="8">
        <v>0</v>
      </c>
      <c r="CW81" s="8">
        <v>0</v>
      </c>
      <c r="CX81" s="8">
        <v>0</v>
      </c>
      <c r="CY81" s="8">
        <v>0</v>
      </c>
      <c r="CZ81" s="8">
        <v>0</v>
      </c>
      <c r="DA81" s="13" t="s">
        <v>2772</v>
      </c>
      <c r="DB81" s="13" t="s">
        <v>2772</v>
      </c>
      <c r="DC81" s="13" t="s">
        <v>2772</v>
      </c>
      <c r="DD81" s="13" t="s">
        <v>2772</v>
      </c>
      <c r="DE81" s="8">
        <v>0</v>
      </c>
      <c r="DF81" s="8">
        <v>0</v>
      </c>
      <c r="DG81" s="8">
        <v>0</v>
      </c>
      <c r="DH81" s="8">
        <v>0</v>
      </c>
      <c r="DI81" s="17">
        <v>0</v>
      </c>
    </row>
    <row r="82" s="1" customFormat="1" ht="15.4" customHeight="1" spans="1:113">
      <c r="A82" s="9" t="s">
        <v>2888</v>
      </c>
      <c r="B82" s="10"/>
      <c r="C82" s="10" t="s">
        <v>2275</v>
      </c>
      <c r="D82" s="10" t="s">
        <v>2791</v>
      </c>
      <c r="E82" s="8">
        <v>3117082.96</v>
      </c>
      <c r="F82" s="8">
        <v>2346316.55</v>
      </c>
      <c r="G82" s="8">
        <v>2038049.93</v>
      </c>
      <c r="H82" s="8">
        <v>58491.5</v>
      </c>
      <c r="I82" s="8">
        <v>0</v>
      </c>
      <c r="J82" s="8">
        <v>0</v>
      </c>
      <c r="K82" s="8">
        <v>75361.26</v>
      </c>
      <c r="L82" s="8">
        <v>79177.92</v>
      </c>
      <c r="M82" s="8">
        <v>0</v>
      </c>
      <c r="N82" s="8">
        <v>38929.78</v>
      </c>
      <c r="O82" s="8">
        <v>0</v>
      </c>
      <c r="P82" s="8">
        <v>6819.36</v>
      </c>
      <c r="Q82" s="8">
        <v>49486.8</v>
      </c>
      <c r="R82" s="8">
        <v>0</v>
      </c>
      <c r="S82" s="8">
        <v>0</v>
      </c>
      <c r="T82" s="8">
        <v>745337.09</v>
      </c>
      <c r="U82" s="8">
        <v>587067.71</v>
      </c>
      <c r="V82" s="8">
        <v>7132</v>
      </c>
      <c r="W82" s="8">
        <v>0</v>
      </c>
      <c r="X82" s="8">
        <v>0</v>
      </c>
      <c r="Y82" s="8">
        <v>0</v>
      </c>
      <c r="Z82" s="8">
        <v>0</v>
      </c>
      <c r="AA82" s="8">
        <v>0</v>
      </c>
      <c r="AB82" s="8">
        <v>666</v>
      </c>
      <c r="AC82" s="8">
        <v>0</v>
      </c>
      <c r="AD82" s="8">
        <v>27700</v>
      </c>
      <c r="AE82" s="8">
        <v>0</v>
      </c>
      <c r="AF82" s="8">
        <v>0</v>
      </c>
      <c r="AG82" s="8">
        <v>0</v>
      </c>
      <c r="AH82" s="8">
        <v>0</v>
      </c>
      <c r="AI82" s="8">
        <v>0</v>
      </c>
      <c r="AJ82" s="8">
        <v>8899</v>
      </c>
      <c r="AK82" s="8">
        <v>0</v>
      </c>
      <c r="AL82" s="8">
        <v>0</v>
      </c>
      <c r="AM82" s="8">
        <v>0</v>
      </c>
      <c r="AN82" s="8">
        <v>5674.13</v>
      </c>
      <c r="AO82" s="8">
        <v>43270.5</v>
      </c>
      <c r="AP82" s="8">
        <v>16566.75</v>
      </c>
      <c r="AQ82" s="8">
        <v>5961</v>
      </c>
      <c r="AR82" s="8">
        <v>0</v>
      </c>
      <c r="AS82" s="8">
        <v>42400</v>
      </c>
      <c r="AT82" s="8">
        <v>0</v>
      </c>
      <c r="AU82" s="8">
        <v>0</v>
      </c>
      <c r="AV82" s="8">
        <v>25429.32</v>
      </c>
      <c r="AW82" s="8">
        <v>0</v>
      </c>
      <c r="AX82" s="8">
        <v>0</v>
      </c>
      <c r="AY82" s="8">
        <v>0</v>
      </c>
      <c r="AZ82" s="8">
        <v>0</v>
      </c>
      <c r="BA82" s="8">
        <v>14076</v>
      </c>
      <c r="BB82" s="8">
        <v>0</v>
      </c>
      <c r="BC82" s="8">
        <v>0</v>
      </c>
      <c r="BD82" s="8">
        <v>0</v>
      </c>
      <c r="BE82" s="8">
        <v>0</v>
      </c>
      <c r="BF82" s="8">
        <v>0</v>
      </c>
      <c r="BG82" s="8">
        <v>0</v>
      </c>
      <c r="BH82" s="8">
        <v>11353.32</v>
      </c>
      <c r="BI82" s="8">
        <v>0</v>
      </c>
      <c r="BJ82" s="8">
        <v>0</v>
      </c>
      <c r="BK82" s="8">
        <v>0</v>
      </c>
      <c r="BL82" s="8">
        <v>0</v>
      </c>
      <c r="BM82" s="8">
        <v>0</v>
      </c>
      <c r="BN82" s="13" t="s">
        <v>2772</v>
      </c>
      <c r="BO82" s="13" t="s">
        <v>2772</v>
      </c>
      <c r="BP82" s="13" t="s">
        <v>2772</v>
      </c>
      <c r="BQ82" s="13" t="s">
        <v>2772</v>
      </c>
      <c r="BR82" s="13" t="s">
        <v>2772</v>
      </c>
      <c r="BS82" s="13" t="s">
        <v>2772</v>
      </c>
      <c r="BT82" s="13" t="s">
        <v>2772</v>
      </c>
      <c r="BU82" s="13" t="s">
        <v>2772</v>
      </c>
      <c r="BV82" s="13" t="s">
        <v>2772</v>
      </c>
      <c r="BW82" s="13" t="s">
        <v>2772</v>
      </c>
      <c r="BX82" s="13" t="s">
        <v>2772</v>
      </c>
      <c r="BY82" s="13" t="s">
        <v>2772</v>
      </c>
      <c r="BZ82" s="13" t="s">
        <v>2772</v>
      </c>
      <c r="CA82" s="8">
        <v>0</v>
      </c>
      <c r="CB82" s="8">
        <v>0</v>
      </c>
      <c r="CC82" s="8">
        <v>0</v>
      </c>
      <c r="CD82" s="8">
        <v>0</v>
      </c>
      <c r="CE82" s="8">
        <v>0</v>
      </c>
      <c r="CF82" s="8">
        <v>0</v>
      </c>
      <c r="CG82" s="8">
        <v>0</v>
      </c>
      <c r="CH82" s="8">
        <v>0</v>
      </c>
      <c r="CI82" s="8">
        <v>0</v>
      </c>
      <c r="CJ82" s="8">
        <v>0</v>
      </c>
      <c r="CK82" s="8">
        <v>0</v>
      </c>
      <c r="CL82" s="8">
        <v>0</v>
      </c>
      <c r="CM82" s="8">
        <v>0</v>
      </c>
      <c r="CN82" s="8">
        <v>0</v>
      </c>
      <c r="CO82" s="8">
        <v>0</v>
      </c>
      <c r="CP82" s="8">
        <v>0</v>
      </c>
      <c r="CQ82" s="8">
        <v>0</v>
      </c>
      <c r="CR82" s="13" t="s">
        <v>2772</v>
      </c>
      <c r="CS82" s="13" t="s">
        <v>2772</v>
      </c>
      <c r="CT82" s="13" t="s">
        <v>2772</v>
      </c>
      <c r="CU82" s="8">
        <v>0</v>
      </c>
      <c r="CV82" s="8">
        <v>0</v>
      </c>
      <c r="CW82" s="8">
        <v>0</v>
      </c>
      <c r="CX82" s="8">
        <v>0</v>
      </c>
      <c r="CY82" s="8">
        <v>0</v>
      </c>
      <c r="CZ82" s="8">
        <v>0</v>
      </c>
      <c r="DA82" s="13" t="s">
        <v>2772</v>
      </c>
      <c r="DB82" s="13" t="s">
        <v>2772</v>
      </c>
      <c r="DC82" s="13" t="s">
        <v>2772</v>
      </c>
      <c r="DD82" s="13" t="s">
        <v>2772</v>
      </c>
      <c r="DE82" s="8">
        <v>0</v>
      </c>
      <c r="DF82" s="8">
        <v>0</v>
      </c>
      <c r="DG82" s="8">
        <v>0</v>
      </c>
      <c r="DH82" s="8">
        <v>0</v>
      </c>
      <c r="DI82" s="17">
        <v>0</v>
      </c>
    </row>
    <row r="83" s="1" customFormat="1" ht="15.4" customHeight="1" spans="1:113">
      <c r="A83" s="9" t="s">
        <v>2889</v>
      </c>
      <c r="B83" s="10"/>
      <c r="C83" s="10" t="s">
        <v>2275</v>
      </c>
      <c r="D83" s="10" t="s">
        <v>2890</v>
      </c>
      <c r="E83" s="8">
        <v>1042283208.55</v>
      </c>
      <c r="F83" s="8">
        <v>765503179.53</v>
      </c>
      <c r="G83" s="8">
        <v>357457205.89</v>
      </c>
      <c r="H83" s="8">
        <v>131250400.14</v>
      </c>
      <c r="I83" s="8">
        <v>1924314.48</v>
      </c>
      <c r="J83" s="8">
        <v>25362</v>
      </c>
      <c r="K83" s="8">
        <v>105736236.91</v>
      </c>
      <c r="L83" s="8">
        <v>82757592.81</v>
      </c>
      <c r="M83" s="8">
        <v>2441248.67</v>
      </c>
      <c r="N83" s="8">
        <v>31283864.76</v>
      </c>
      <c r="O83" s="8">
        <v>507140.9</v>
      </c>
      <c r="P83" s="8">
        <v>7554827.1</v>
      </c>
      <c r="Q83" s="8">
        <v>43295858.57</v>
      </c>
      <c r="R83" s="8">
        <v>0</v>
      </c>
      <c r="S83" s="8">
        <v>1269127.3</v>
      </c>
      <c r="T83" s="8">
        <v>233216665.54</v>
      </c>
      <c r="U83" s="8">
        <v>144692993.85</v>
      </c>
      <c r="V83" s="8">
        <v>9145870.6</v>
      </c>
      <c r="W83" s="8">
        <v>4591869.49</v>
      </c>
      <c r="X83" s="8">
        <v>0</v>
      </c>
      <c r="Y83" s="8">
        <v>1705404.41</v>
      </c>
      <c r="Z83" s="8">
        <v>8840567.93</v>
      </c>
      <c r="AA83" s="8">
        <v>91032</v>
      </c>
      <c r="AB83" s="8">
        <v>425989.47</v>
      </c>
      <c r="AC83" s="8">
        <v>6430904.8</v>
      </c>
      <c r="AD83" s="8">
        <v>1905766.61</v>
      </c>
      <c r="AE83" s="8">
        <v>0</v>
      </c>
      <c r="AF83" s="8">
        <v>23745988.73</v>
      </c>
      <c r="AG83" s="8">
        <v>721939</v>
      </c>
      <c r="AH83" s="8">
        <v>145530.3</v>
      </c>
      <c r="AI83" s="8">
        <v>7735868.24</v>
      </c>
      <c r="AJ83" s="8">
        <v>515323.88</v>
      </c>
      <c r="AK83" s="8">
        <v>1574361.86</v>
      </c>
      <c r="AL83" s="8">
        <v>0</v>
      </c>
      <c r="AM83" s="8">
        <v>0</v>
      </c>
      <c r="AN83" s="8">
        <v>4166861.55</v>
      </c>
      <c r="AO83" s="8">
        <v>32000</v>
      </c>
      <c r="AP83" s="8">
        <v>3971622.19</v>
      </c>
      <c r="AQ83" s="8">
        <v>7234642.09</v>
      </c>
      <c r="AR83" s="8">
        <v>70619.15</v>
      </c>
      <c r="AS83" s="8">
        <v>422537.55</v>
      </c>
      <c r="AT83" s="8">
        <v>120</v>
      </c>
      <c r="AU83" s="8">
        <v>5048851.84</v>
      </c>
      <c r="AV83" s="8">
        <v>21539567.76</v>
      </c>
      <c r="AW83" s="8">
        <v>120108</v>
      </c>
      <c r="AX83" s="8">
        <v>572012.55</v>
      </c>
      <c r="AY83" s="8">
        <v>0</v>
      </c>
      <c r="AZ83" s="8">
        <v>2283660.4</v>
      </c>
      <c r="BA83" s="8">
        <v>14526264.5</v>
      </c>
      <c r="BB83" s="8">
        <v>12200</v>
      </c>
      <c r="BC83" s="8">
        <v>481548.81</v>
      </c>
      <c r="BD83" s="8">
        <v>2654381.5</v>
      </c>
      <c r="BE83" s="8">
        <v>784892</v>
      </c>
      <c r="BF83" s="8">
        <v>0</v>
      </c>
      <c r="BG83" s="8">
        <v>0</v>
      </c>
      <c r="BH83" s="8">
        <v>104500</v>
      </c>
      <c r="BI83" s="8">
        <v>0</v>
      </c>
      <c r="BJ83" s="8">
        <v>0</v>
      </c>
      <c r="BK83" s="8">
        <v>0</v>
      </c>
      <c r="BL83" s="8">
        <v>0</v>
      </c>
      <c r="BM83" s="8">
        <v>0</v>
      </c>
      <c r="BN83" s="13" t="s">
        <v>2772</v>
      </c>
      <c r="BO83" s="13" t="s">
        <v>2772</v>
      </c>
      <c r="BP83" s="13" t="s">
        <v>2772</v>
      </c>
      <c r="BQ83" s="13" t="s">
        <v>2772</v>
      </c>
      <c r="BR83" s="13" t="s">
        <v>2772</v>
      </c>
      <c r="BS83" s="13" t="s">
        <v>2772</v>
      </c>
      <c r="BT83" s="13" t="s">
        <v>2772</v>
      </c>
      <c r="BU83" s="13" t="s">
        <v>2772</v>
      </c>
      <c r="BV83" s="13" t="s">
        <v>2772</v>
      </c>
      <c r="BW83" s="13" t="s">
        <v>2772</v>
      </c>
      <c r="BX83" s="13" t="s">
        <v>2772</v>
      </c>
      <c r="BY83" s="13" t="s">
        <v>2772</v>
      </c>
      <c r="BZ83" s="13" t="s">
        <v>2772</v>
      </c>
      <c r="CA83" s="8">
        <v>5949502.05</v>
      </c>
      <c r="CB83" s="8">
        <v>0</v>
      </c>
      <c r="CC83" s="8">
        <v>5095938.05</v>
      </c>
      <c r="CD83" s="8">
        <v>781034</v>
      </c>
      <c r="CE83" s="8">
        <v>0</v>
      </c>
      <c r="CF83" s="8">
        <v>0</v>
      </c>
      <c r="CG83" s="8">
        <v>0</v>
      </c>
      <c r="CH83" s="8">
        <v>0</v>
      </c>
      <c r="CI83" s="8">
        <v>0</v>
      </c>
      <c r="CJ83" s="8">
        <v>0</v>
      </c>
      <c r="CK83" s="8">
        <v>0</v>
      </c>
      <c r="CL83" s="8">
        <v>0</v>
      </c>
      <c r="CM83" s="8">
        <v>0</v>
      </c>
      <c r="CN83" s="8">
        <v>0</v>
      </c>
      <c r="CO83" s="8">
        <v>0</v>
      </c>
      <c r="CP83" s="8">
        <v>0</v>
      </c>
      <c r="CQ83" s="8">
        <v>72530</v>
      </c>
      <c r="CR83" s="13" t="s">
        <v>2772</v>
      </c>
      <c r="CS83" s="13" t="s">
        <v>2772</v>
      </c>
      <c r="CT83" s="13" t="s">
        <v>2772</v>
      </c>
      <c r="CU83" s="8">
        <v>16074293.67</v>
      </c>
      <c r="CV83" s="8">
        <v>0</v>
      </c>
      <c r="CW83" s="8">
        <v>0</v>
      </c>
      <c r="CX83" s="8">
        <v>16074293.67</v>
      </c>
      <c r="CY83" s="8">
        <v>0</v>
      </c>
      <c r="CZ83" s="8">
        <v>0</v>
      </c>
      <c r="DA83" s="13" t="s">
        <v>2772</v>
      </c>
      <c r="DB83" s="13" t="s">
        <v>2772</v>
      </c>
      <c r="DC83" s="13" t="s">
        <v>2772</v>
      </c>
      <c r="DD83" s="13" t="s">
        <v>2772</v>
      </c>
      <c r="DE83" s="8">
        <v>0</v>
      </c>
      <c r="DF83" s="8">
        <v>0</v>
      </c>
      <c r="DG83" s="8">
        <v>0</v>
      </c>
      <c r="DH83" s="8">
        <v>0</v>
      </c>
      <c r="DI83" s="17">
        <v>0</v>
      </c>
    </row>
    <row r="84" s="1" customFormat="1" ht="15.4" customHeight="1" spans="1:113">
      <c r="A84" s="9" t="s">
        <v>2891</v>
      </c>
      <c r="B84" s="10"/>
      <c r="C84" s="10" t="s">
        <v>2275</v>
      </c>
      <c r="D84" s="10" t="s">
        <v>2892</v>
      </c>
      <c r="E84" s="8">
        <v>39692871.5</v>
      </c>
      <c r="F84" s="8">
        <v>20895638.01</v>
      </c>
      <c r="G84" s="8">
        <v>9297600.03</v>
      </c>
      <c r="H84" s="8">
        <v>2093090.8</v>
      </c>
      <c r="I84" s="8">
        <v>1447050.36</v>
      </c>
      <c r="J84" s="8">
        <v>216</v>
      </c>
      <c r="K84" s="8">
        <v>3178187.72</v>
      </c>
      <c r="L84" s="8">
        <v>2123713.08</v>
      </c>
      <c r="M84" s="8">
        <v>29771.84</v>
      </c>
      <c r="N84" s="8">
        <v>979818.83</v>
      </c>
      <c r="O84" s="8">
        <v>0</v>
      </c>
      <c r="P84" s="8">
        <v>158933.61</v>
      </c>
      <c r="Q84" s="8">
        <v>1332787.74</v>
      </c>
      <c r="R84" s="8">
        <v>0</v>
      </c>
      <c r="S84" s="8">
        <v>254468</v>
      </c>
      <c r="T84" s="8">
        <v>17769927.43</v>
      </c>
      <c r="U84" s="8">
        <v>11949011.92</v>
      </c>
      <c r="V84" s="8">
        <v>386514.97</v>
      </c>
      <c r="W84" s="8">
        <v>43000</v>
      </c>
      <c r="X84" s="8">
        <v>0</v>
      </c>
      <c r="Y84" s="8">
        <v>137741.61</v>
      </c>
      <c r="Z84" s="8">
        <v>364390.39</v>
      </c>
      <c r="AA84" s="8">
        <v>14928</v>
      </c>
      <c r="AB84" s="8">
        <v>16280</v>
      </c>
      <c r="AC84" s="8">
        <v>688192</v>
      </c>
      <c r="AD84" s="8">
        <v>86954.5</v>
      </c>
      <c r="AE84" s="8">
        <v>0</v>
      </c>
      <c r="AF84" s="8">
        <v>1170837.05</v>
      </c>
      <c r="AG84" s="8">
        <v>10000</v>
      </c>
      <c r="AH84" s="8">
        <v>0</v>
      </c>
      <c r="AI84" s="8">
        <v>263044.38</v>
      </c>
      <c r="AJ84" s="8">
        <v>92172</v>
      </c>
      <c r="AK84" s="8">
        <v>70633.42</v>
      </c>
      <c r="AL84" s="8">
        <v>0</v>
      </c>
      <c r="AM84" s="8">
        <v>0</v>
      </c>
      <c r="AN84" s="8">
        <v>1418308.39</v>
      </c>
      <c r="AO84" s="8">
        <v>2000</v>
      </c>
      <c r="AP84" s="8">
        <v>239453</v>
      </c>
      <c r="AQ84" s="8">
        <v>267872</v>
      </c>
      <c r="AR84" s="8">
        <v>0</v>
      </c>
      <c r="AS84" s="8">
        <v>68294</v>
      </c>
      <c r="AT84" s="8">
        <v>0</v>
      </c>
      <c r="AU84" s="8">
        <v>480299.8</v>
      </c>
      <c r="AV84" s="8">
        <v>238841.76</v>
      </c>
      <c r="AW84" s="8">
        <v>0</v>
      </c>
      <c r="AX84" s="8">
        <v>0</v>
      </c>
      <c r="AY84" s="8">
        <v>0</v>
      </c>
      <c r="AZ84" s="8">
        <v>0</v>
      </c>
      <c r="BA84" s="8">
        <v>218041.76</v>
      </c>
      <c r="BB84" s="8">
        <v>12200</v>
      </c>
      <c r="BC84" s="8">
        <v>0</v>
      </c>
      <c r="BD84" s="8">
        <v>0</v>
      </c>
      <c r="BE84" s="8">
        <v>4100</v>
      </c>
      <c r="BF84" s="8">
        <v>0</v>
      </c>
      <c r="BG84" s="8">
        <v>0</v>
      </c>
      <c r="BH84" s="8">
        <v>4500</v>
      </c>
      <c r="BI84" s="8">
        <v>0</v>
      </c>
      <c r="BJ84" s="8">
        <v>0</v>
      </c>
      <c r="BK84" s="8">
        <v>0</v>
      </c>
      <c r="BL84" s="8">
        <v>0</v>
      </c>
      <c r="BM84" s="8">
        <v>0</v>
      </c>
      <c r="BN84" s="13" t="s">
        <v>2772</v>
      </c>
      <c r="BO84" s="13" t="s">
        <v>2772</v>
      </c>
      <c r="BP84" s="13" t="s">
        <v>2772</v>
      </c>
      <c r="BQ84" s="13" t="s">
        <v>2772</v>
      </c>
      <c r="BR84" s="13" t="s">
        <v>2772</v>
      </c>
      <c r="BS84" s="13" t="s">
        <v>2772</v>
      </c>
      <c r="BT84" s="13" t="s">
        <v>2772</v>
      </c>
      <c r="BU84" s="13" t="s">
        <v>2772</v>
      </c>
      <c r="BV84" s="13" t="s">
        <v>2772</v>
      </c>
      <c r="BW84" s="13" t="s">
        <v>2772</v>
      </c>
      <c r="BX84" s="13" t="s">
        <v>2772</v>
      </c>
      <c r="BY84" s="13" t="s">
        <v>2772</v>
      </c>
      <c r="BZ84" s="13" t="s">
        <v>2772</v>
      </c>
      <c r="CA84" s="8">
        <v>788464.3</v>
      </c>
      <c r="CB84" s="8">
        <v>0</v>
      </c>
      <c r="CC84" s="8">
        <v>770214.3</v>
      </c>
      <c r="CD84" s="8">
        <v>11000</v>
      </c>
      <c r="CE84" s="8">
        <v>0</v>
      </c>
      <c r="CF84" s="8">
        <v>0</v>
      </c>
      <c r="CG84" s="8">
        <v>0</v>
      </c>
      <c r="CH84" s="8">
        <v>0</v>
      </c>
      <c r="CI84" s="8">
        <v>0</v>
      </c>
      <c r="CJ84" s="8">
        <v>0</v>
      </c>
      <c r="CK84" s="8">
        <v>0</v>
      </c>
      <c r="CL84" s="8">
        <v>0</v>
      </c>
      <c r="CM84" s="8">
        <v>0</v>
      </c>
      <c r="CN84" s="8">
        <v>0</v>
      </c>
      <c r="CO84" s="8">
        <v>0</v>
      </c>
      <c r="CP84" s="8">
        <v>0</v>
      </c>
      <c r="CQ84" s="8">
        <v>7250</v>
      </c>
      <c r="CR84" s="13" t="s">
        <v>2772</v>
      </c>
      <c r="CS84" s="13" t="s">
        <v>2772</v>
      </c>
      <c r="CT84" s="13" t="s">
        <v>2772</v>
      </c>
      <c r="CU84" s="8">
        <v>0</v>
      </c>
      <c r="CV84" s="8">
        <v>0</v>
      </c>
      <c r="CW84" s="8">
        <v>0</v>
      </c>
      <c r="CX84" s="8">
        <v>0</v>
      </c>
      <c r="CY84" s="8">
        <v>0</v>
      </c>
      <c r="CZ84" s="8">
        <v>0</v>
      </c>
      <c r="DA84" s="13" t="s">
        <v>2772</v>
      </c>
      <c r="DB84" s="13" t="s">
        <v>2772</v>
      </c>
      <c r="DC84" s="13" t="s">
        <v>2772</v>
      </c>
      <c r="DD84" s="13" t="s">
        <v>2772</v>
      </c>
      <c r="DE84" s="8">
        <v>0</v>
      </c>
      <c r="DF84" s="8">
        <v>0</v>
      </c>
      <c r="DG84" s="8">
        <v>0</v>
      </c>
      <c r="DH84" s="8">
        <v>0</v>
      </c>
      <c r="DI84" s="17">
        <v>0</v>
      </c>
    </row>
    <row r="85" s="1" customFormat="1" ht="15.4" customHeight="1" spans="1:113">
      <c r="A85" s="9" t="s">
        <v>2893</v>
      </c>
      <c r="B85" s="10"/>
      <c r="C85" s="10" t="s">
        <v>2275</v>
      </c>
      <c r="D85" s="10" t="s">
        <v>2894</v>
      </c>
      <c r="E85" s="8">
        <v>678082754.15</v>
      </c>
      <c r="F85" s="8">
        <v>538346783.89</v>
      </c>
      <c r="G85" s="8">
        <v>258494351.13</v>
      </c>
      <c r="H85" s="8">
        <v>93875207.65</v>
      </c>
      <c r="I85" s="8">
        <v>251247.12</v>
      </c>
      <c r="J85" s="8">
        <v>0</v>
      </c>
      <c r="K85" s="8">
        <v>66636737.78</v>
      </c>
      <c r="L85" s="8">
        <v>54573262.76</v>
      </c>
      <c r="M85" s="8">
        <v>1687892.39</v>
      </c>
      <c r="N85" s="8">
        <v>23622959.93</v>
      </c>
      <c r="O85" s="8">
        <v>507140.9</v>
      </c>
      <c r="P85" s="8">
        <v>6373875.62</v>
      </c>
      <c r="Q85" s="8">
        <v>32265258.61</v>
      </c>
      <c r="R85" s="8">
        <v>0</v>
      </c>
      <c r="S85" s="8">
        <v>58850</v>
      </c>
      <c r="T85" s="8">
        <v>118962211.98</v>
      </c>
      <c r="U85" s="8">
        <v>78923681.22</v>
      </c>
      <c r="V85" s="8">
        <v>1982995.41</v>
      </c>
      <c r="W85" s="8">
        <v>4489634.2</v>
      </c>
      <c r="X85" s="8">
        <v>0</v>
      </c>
      <c r="Y85" s="8">
        <v>538681.95</v>
      </c>
      <c r="Z85" s="8">
        <v>2844943.44</v>
      </c>
      <c r="AA85" s="8">
        <v>800</v>
      </c>
      <c r="AB85" s="8">
        <v>222279.49</v>
      </c>
      <c r="AC85" s="8">
        <v>2294220.4</v>
      </c>
      <c r="AD85" s="8">
        <v>589575</v>
      </c>
      <c r="AE85" s="8">
        <v>0</v>
      </c>
      <c r="AF85" s="8">
        <v>10775629.39</v>
      </c>
      <c r="AG85" s="8">
        <v>566871</v>
      </c>
      <c r="AH85" s="8">
        <v>6000</v>
      </c>
      <c r="AI85" s="8">
        <v>4122722.98</v>
      </c>
      <c r="AJ85" s="8">
        <v>145965.11</v>
      </c>
      <c r="AK85" s="8">
        <v>466586.6</v>
      </c>
      <c r="AL85" s="8">
        <v>0</v>
      </c>
      <c r="AM85" s="8">
        <v>0</v>
      </c>
      <c r="AN85" s="8">
        <v>791664.91</v>
      </c>
      <c r="AO85" s="8">
        <v>0</v>
      </c>
      <c r="AP85" s="8">
        <v>2781657.34</v>
      </c>
      <c r="AQ85" s="8">
        <v>5323278.49</v>
      </c>
      <c r="AR85" s="8">
        <v>26900.19</v>
      </c>
      <c r="AS85" s="8">
        <v>163469.95</v>
      </c>
      <c r="AT85" s="8">
        <v>0</v>
      </c>
      <c r="AU85" s="8">
        <v>1904654.91</v>
      </c>
      <c r="AV85" s="8">
        <v>3278119.61</v>
      </c>
      <c r="AW85" s="8">
        <v>120108</v>
      </c>
      <c r="AX85" s="8">
        <v>445256.13</v>
      </c>
      <c r="AY85" s="8">
        <v>0</v>
      </c>
      <c r="AZ85" s="8">
        <v>0</v>
      </c>
      <c r="BA85" s="8">
        <v>2616113.63</v>
      </c>
      <c r="BB85" s="8">
        <v>0</v>
      </c>
      <c r="BC85" s="8">
        <v>96641.85</v>
      </c>
      <c r="BD85" s="8">
        <v>0</v>
      </c>
      <c r="BE85" s="8">
        <v>0</v>
      </c>
      <c r="BF85" s="8">
        <v>0</v>
      </c>
      <c r="BG85" s="8">
        <v>0</v>
      </c>
      <c r="BH85" s="8">
        <v>0</v>
      </c>
      <c r="BI85" s="8">
        <v>0</v>
      </c>
      <c r="BJ85" s="8">
        <v>0</v>
      </c>
      <c r="BK85" s="8">
        <v>0</v>
      </c>
      <c r="BL85" s="8">
        <v>0</v>
      </c>
      <c r="BM85" s="8">
        <v>0</v>
      </c>
      <c r="BN85" s="13" t="s">
        <v>2772</v>
      </c>
      <c r="BO85" s="13" t="s">
        <v>2772</v>
      </c>
      <c r="BP85" s="13" t="s">
        <v>2772</v>
      </c>
      <c r="BQ85" s="13" t="s">
        <v>2772</v>
      </c>
      <c r="BR85" s="13" t="s">
        <v>2772</v>
      </c>
      <c r="BS85" s="13" t="s">
        <v>2772</v>
      </c>
      <c r="BT85" s="13" t="s">
        <v>2772</v>
      </c>
      <c r="BU85" s="13" t="s">
        <v>2772</v>
      </c>
      <c r="BV85" s="13" t="s">
        <v>2772</v>
      </c>
      <c r="BW85" s="13" t="s">
        <v>2772</v>
      </c>
      <c r="BX85" s="13" t="s">
        <v>2772</v>
      </c>
      <c r="BY85" s="13" t="s">
        <v>2772</v>
      </c>
      <c r="BZ85" s="13" t="s">
        <v>2772</v>
      </c>
      <c r="CA85" s="8">
        <v>2518070</v>
      </c>
      <c r="CB85" s="8">
        <v>0</v>
      </c>
      <c r="CC85" s="8">
        <v>2131470</v>
      </c>
      <c r="CD85" s="8">
        <v>386600</v>
      </c>
      <c r="CE85" s="8">
        <v>0</v>
      </c>
      <c r="CF85" s="8">
        <v>0</v>
      </c>
      <c r="CG85" s="8">
        <v>0</v>
      </c>
      <c r="CH85" s="8">
        <v>0</v>
      </c>
      <c r="CI85" s="8">
        <v>0</v>
      </c>
      <c r="CJ85" s="8">
        <v>0</v>
      </c>
      <c r="CK85" s="8">
        <v>0</v>
      </c>
      <c r="CL85" s="8">
        <v>0</v>
      </c>
      <c r="CM85" s="8">
        <v>0</v>
      </c>
      <c r="CN85" s="8">
        <v>0</v>
      </c>
      <c r="CO85" s="8">
        <v>0</v>
      </c>
      <c r="CP85" s="8">
        <v>0</v>
      </c>
      <c r="CQ85" s="8">
        <v>0</v>
      </c>
      <c r="CR85" s="13" t="s">
        <v>2772</v>
      </c>
      <c r="CS85" s="13" t="s">
        <v>2772</v>
      </c>
      <c r="CT85" s="13" t="s">
        <v>2772</v>
      </c>
      <c r="CU85" s="8">
        <v>14977568.67</v>
      </c>
      <c r="CV85" s="8">
        <v>0</v>
      </c>
      <c r="CW85" s="8">
        <v>0</v>
      </c>
      <c r="CX85" s="8">
        <v>14977568.67</v>
      </c>
      <c r="CY85" s="8">
        <v>0</v>
      </c>
      <c r="CZ85" s="8">
        <v>0</v>
      </c>
      <c r="DA85" s="13" t="s">
        <v>2772</v>
      </c>
      <c r="DB85" s="13" t="s">
        <v>2772</v>
      </c>
      <c r="DC85" s="13" t="s">
        <v>2772</v>
      </c>
      <c r="DD85" s="13" t="s">
        <v>2772</v>
      </c>
      <c r="DE85" s="8">
        <v>0</v>
      </c>
      <c r="DF85" s="8">
        <v>0</v>
      </c>
      <c r="DG85" s="8">
        <v>0</v>
      </c>
      <c r="DH85" s="8">
        <v>0</v>
      </c>
      <c r="DI85" s="17">
        <v>0</v>
      </c>
    </row>
    <row r="86" s="1" customFormat="1" ht="15.4" customHeight="1" spans="1:113">
      <c r="A86" s="9" t="s">
        <v>2895</v>
      </c>
      <c r="B86" s="10"/>
      <c r="C86" s="10" t="s">
        <v>2275</v>
      </c>
      <c r="D86" s="10" t="s">
        <v>2896</v>
      </c>
      <c r="E86" s="8">
        <v>132639061.01</v>
      </c>
      <c r="F86" s="8">
        <v>51734757.44</v>
      </c>
      <c r="G86" s="8">
        <v>23475645.69</v>
      </c>
      <c r="H86" s="8">
        <v>4844422.84</v>
      </c>
      <c r="I86" s="8">
        <v>226017</v>
      </c>
      <c r="J86" s="8">
        <v>14755</v>
      </c>
      <c r="K86" s="8">
        <v>6544013.46</v>
      </c>
      <c r="L86" s="8">
        <v>6936156.91</v>
      </c>
      <c r="M86" s="8">
        <v>723584.44</v>
      </c>
      <c r="N86" s="8">
        <v>2996195.5</v>
      </c>
      <c r="O86" s="8">
        <v>0</v>
      </c>
      <c r="P86" s="8">
        <v>481728.68</v>
      </c>
      <c r="Q86" s="8">
        <v>5085444.36</v>
      </c>
      <c r="R86" s="8">
        <v>0</v>
      </c>
      <c r="S86" s="8">
        <v>406793.56</v>
      </c>
      <c r="T86" s="8">
        <v>77607433.35</v>
      </c>
      <c r="U86" s="8">
        <v>50219441.43</v>
      </c>
      <c r="V86" s="8">
        <v>6559157.65</v>
      </c>
      <c r="W86" s="8">
        <v>19735.29</v>
      </c>
      <c r="X86" s="8">
        <v>0</v>
      </c>
      <c r="Y86" s="8">
        <v>557326.29</v>
      </c>
      <c r="Z86" s="8">
        <v>2862730.92</v>
      </c>
      <c r="AA86" s="8">
        <v>59164</v>
      </c>
      <c r="AB86" s="8">
        <v>155091.98</v>
      </c>
      <c r="AC86" s="8">
        <v>1774623.4</v>
      </c>
      <c r="AD86" s="8">
        <v>389807.65</v>
      </c>
      <c r="AE86" s="8">
        <v>0</v>
      </c>
      <c r="AF86" s="8">
        <v>6910749.31</v>
      </c>
      <c r="AG86" s="8">
        <v>54012</v>
      </c>
      <c r="AH86" s="8">
        <v>61366</v>
      </c>
      <c r="AI86" s="8">
        <v>3058520.75</v>
      </c>
      <c r="AJ86" s="8">
        <v>179141</v>
      </c>
      <c r="AK86" s="8">
        <v>490623.69</v>
      </c>
      <c r="AL86" s="8">
        <v>0</v>
      </c>
      <c r="AM86" s="8">
        <v>0</v>
      </c>
      <c r="AN86" s="8">
        <v>1506858.25</v>
      </c>
      <c r="AO86" s="8">
        <v>0</v>
      </c>
      <c r="AP86" s="8">
        <v>549477.8</v>
      </c>
      <c r="AQ86" s="8">
        <v>656060.6</v>
      </c>
      <c r="AR86" s="8">
        <v>0</v>
      </c>
      <c r="AS86" s="8">
        <v>108383.6</v>
      </c>
      <c r="AT86" s="8">
        <v>0</v>
      </c>
      <c r="AU86" s="8">
        <v>1435161.74</v>
      </c>
      <c r="AV86" s="8">
        <v>1124895.22</v>
      </c>
      <c r="AW86" s="8">
        <v>0</v>
      </c>
      <c r="AX86" s="8">
        <v>0</v>
      </c>
      <c r="AY86" s="8">
        <v>0</v>
      </c>
      <c r="AZ86" s="8">
        <v>525889.2</v>
      </c>
      <c r="BA86" s="8">
        <v>438855.52</v>
      </c>
      <c r="BB86" s="8">
        <v>0</v>
      </c>
      <c r="BC86" s="8">
        <v>0</v>
      </c>
      <c r="BD86" s="8">
        <v>113932.5</v>
      </c>
      <c r="BE86" s="8">
        <v>46218</v>
      </c>
      <c r="BF86" s="8">
        <v>0</v>
      </c>
      <c r="BG86" s="8">
        <v>0</v>
      </c>
      <c r="BH86" s="8">
        <v>0</v>
      </c>
      <c r="BI86" s="8">
        <v>0</v>
      </c>
      <c r="BJ86" s="8">
        <v>0</v>
      </c>
      <c r="BK86" s="8">
        <v>0</v>
      </c>
      <c r="BL86" s="8">
        <v>0</v>
      </c>
      <c r="BM86" s="8">
        <v>0</v>
      </c>
      <c r="BN86" s="13" t="s">
        <v>2772</v>
      </c>
      <c r="BO86" s="13" t="s">
        <v>2772</v>
      </c>
      <c r="BP86" s="13" t="s">
        <v>2772</v>
      </c>
      <c r="BQ86" s="13" t="s">
        <v>2772</v>
      </c>
      <c r="BR86" s="13" t="s">
        <v>2772</v>
      </c>
      <c r="BS86" s="13" t="s">
        <v>2772</v>
      </c>
      <c r="BT86" s="13" t="s">
        <v>2772</v>
      </c>
      <c r="BU86" s="13" t="s">
        <v>2772</v>
      </c>
      <c r="BV86" s="13" t="s">
        <v>2772</v>
      </c>
      <c r="BW86" s="13" t="s">
        <v>2772</v>
      </c>
      <c r="BX86" s="13" t="s">
        <v>2772</v>
      </c>
      <c r="BY86" s="13" t="s">
        <v>2772</v>
      </c>
      <c r="BZ86" s="13" t="s">
        <v>2772</v>
      </c>
      <c r="CA86" s="8">
        <v>1075250</v>
      </c>
      <c r="CB86" s="8">
        <v>0</v>
      </c>
      <c r="CC86" s="8">
        <v>840035</v>
      </c>
      <c r="CD86" s="8">
        <v>169935</v>
      </c>
      <c r="CE86" s="8">
        <v>0</v>
      </c>
      <c r="CF86" s="8">
        <v>0</v>
      </c>
      <c r="CG86" s="8">
        <v>0</v>
      </c>
      <c r="CH86" s="8">
        <v>0</v>
      </c>
      <c r="CI86" s="8">
        <v>0</v>
      </c>
      <c r="CJ86" s="8">
        <v>0</v>
      </c>
      <c r="CK86" s="8">
        <v>0</v>
      </c>
      <c r="CL86" s="8">
        <v>0</v>
      </c>
      <c r="CM86" s="8">
        <v>0</v>
      </c>
      <c r="CN86" s="8">
        <v>0</v>
      </c>
      <c r="CO86" s="8">
        <v>0</v>
      </c>
      <c r="CP86" s="8">
        <v>0</v>
      </c>
      <c r="CQ86" s="8">
        <v>65280</v>
      </c>
      <c r="CR86" s="13" t="s">
        <v>2772</v>
      </c>
      <c r="CS86" s="13" t="s">
        <v>2772</v>
      </c>
      <c r="CT86" s="13" t="s">
        <v>2772</v>
      </c>
      <c r="CU86" s="8">
        <v>1096725</v>
      </c>
      <c r="CV86" s="8">
        <v>0</v>
      </c>
      <c r="CW86" s="8">
        <v>0</v>
      </c>
      <c r="CX86" s="8">
        <v>1096725</v>
      </c>
      <c r="CY86" s="8">
        <v>0</v>
      </c>
      <c r="CZ86" s="8">
        <v>0</v>
      </c>
      <c r="DA86" s="13" t="s">
        <v>2772</v>
      </c>
      <c r="DB86" s="13" t="s">
        <v>2772</v>
      </c>
      <c r="DC86" s="13" t="s">
        <v>2772</v>
      </c>
      <c r="DD86" s="13" t="s">
        <v>2772</v>
      </c>
      <c r="DE86" s="8">
        <v>0</v>
      </c>
      <c r="DF86" s="8">
        <v>0</v>
      </c>
      <c r="DG86" s="8">
        <v>0</v>
      </c>
      <c r="DH86" s="8">
        <v>0</v>
      </c>
      <c r="DI86" s="17">
        <v>0</v>
      </c>
    </row>
    <row r="87" s="1" customFormat="1" ht="15.4" customHeight="1" spans="1:113">
      <c r="A87" s="9" t="s">
        <v>2897</v>
      </c>
      <c r="B87" s="10"/>
      <c r="C87" s="10" t="s">
        <v>2275</v>
      </c>
      <c r="D87" s="10" t="s">
        <v>2898</v>
      </c>
      <c r="E87" s="8">
        <v>119648217.23</v>
      </c>
      <c r="F87" s="8">
        <v>92057557.54</v>
      </c>
      <c r="G87" s="8">
        <v>36471142.28</v>
      </c>
      <c r="H87" s="8">
        <v>8928487.6</v>
      </c>
      <c r="I87" s="8">
        <v>0</v>
      </c>
      <c r="J87" s="8">
        <v>10391</v>
      </c>
      <c r="K87" s="8">
        <v>29377297.95</v>
      </c>
      <c r="L87" s="8">
        <v>7883675.42</v>
      </c>
      <c r="M87" s="8">
        <v>0</v>
      </c>
      <c r="N87" s="8">
        <v>3684890.5</v>
      </c>
      <c r="O87" s="8">
        <v>0</v>
      </c>
      <c r="P87" s="8">
        <v>540289.19</v>
      </c>
      <c r="Q87" s="8">
        <v>4612367.86</v>
      </c>
      <c r="R87" s="8">
        <v>0</v>
      </c>
      <c r="S87" s="8">
        <v>549015.74</v>
      </c>
      <c r="T87" s="8">
        <v>16991397.57</v>
      </c>
      <c r="U87" s="8">
        <v>3225414.97</v>
      </c>
      <c r="V87" s="8">
        <v>217202.57</v>
      </c>
      <c r="W87" s="8">
        <v>39500</v>
      </c>
      <c r="X87" s="8">
        <v>0</v>
      </c>
      <c r="Y87" s="8">
        <v>471654.56</v>
      </c>
      <c r="Z87" s="8">
        <v>2768503.18</v>
      </c>
      <c r="AA87" s="8">
        <v>16140</v>
      </c>
      <c r="AB87" s="8">
        <v>32338</v>
      </c>
      <c r="AC87" s="8">
        <v>1673869</v>
      </c>
      <c r="AD87" s="8">
        <v>65519.46</v>
      </c>
      <c r="AE87" s="8">
        <v>0</v>
      </c>
      <c r="AF87" s="8">
        <v>4322678.85</v>
      </c>
      <c r="AG87" s="8">
        <v>91056</v>
      </c>
      <c r="AH87" s="8">
        <v>75972</v>
      </c>
      <c r="AI87" s="8">
        <v>291580.13</v>
      </c>
      <c r="AJ87" s="8">
        <v>90571</v>
      </c>
      <c r="AK87" s="8">
        <v>423602.13</v>
      </c>
      <c r="AL87" s="8">
        <v>0</v>
      </c>
      <c r="AM87" s="8">
        <v>0</v>
      </c>
      <c r="AN87" s="8">
        <v>450030</v>
      </c>
      <c r="AO87" s="8">
        <v>0</v>
      </c>
      <c r="AP87" s="8">
        <v>394655.8</v>
      </c>
      <c r="AQ87" s="8">
        <v>987431</v>
      </c>
      <c r="AR87" s="8">
        <v>42433.53</v>
      </c>
      <c r="AS87" s="8">
        <v>82390</v>
      </c>
      <c r="AT87" s="8">
        <v>120</v>
      </c>
      <c r="AU87" s="8">
        <v>1228735.39</v>
      </c>
      <c r="AV87" s="8">
        <v>9031544.37</v>
      </c>
      <c r="AW87" s="8">
        <v>0</v>
      </c>
      <c r="AX87" s="8">
        <v>101598.21</v>
      </c>
      <c r="AY87" s="8">
        <v>0</v>
      </c>
      <c r="AZ87" s="8">
        <v>1757771.2</v>
      </c>
      <c r="BA87" s="8">
        <v>3512245</v>
      </c>
      <c r="BB87" s="8">
        <v>0</v>
      </c>
      <c r="BC87" s="8">
        <v>384906.96</v>
      </c>
      <c r="BD87" s="8">
        <v>2540449</v>
      </c>
      <c r="BE87" s="8">
        <v>734574</v>
      </c>
      <c r="BF87" s="8">
        <v>0</v>
      </c>
      <c r="BG87" s="8">
        <v>0</v>
      </c>
      <c r="BH87" s="8">
        <v>0</v>
      </c>
      <c r="BI87" s="8">
        <v>0</v>
      </c>
      <c r="BJ87" s="8">
        <v>0</v>
      </c>
      <c r="BK87" s="8">
        <v>0</v>
      </c>
      <c r="BL87" s="8">
        <v>0</v>
      </c>
      <c r="BM87" s="8">
        <v>0</v>
      </c>
      <c r="BN87" s="13" t="s">
        <v>2772</v>
      </c>
      <c r="BO87" s="13" t="s">
        <v>2772</v>
      </c>
      <c r="BP87" s="13" t="s">
        <v>2772</v>
      </c>
      <c r="BQ87" s="13" t="s">
        <v>2772</v>
      </c>
      <c r="BR87" s="13" t="s">
        <v>2772</v>
      </c>
      <c r="BS87" s="13" t="s">
        <v>2772</v>
      </c>
      <c r="BT87" s="13" t="s">
        <v>2772</v>
      </c>
      <c r="BU87" s="13" t="s">
        <v>2772</v>
      </c>
      <c r="BV87" s="13" t="s">
        <v>2772</v>
      </c>
      <c r="BW87" s="13" t="s">
        <v>2772</v>
      </c>
      <c r="BX87" s="13" t="s">
        <v>2772</v>
      </c>
      <c r="BY87" s="13" t="s">
        <v>2772</v>
      </c>
      <c r="BZ87" s="13" t="s">
        <v>2772</v>
      </c>
      <c r="CA87" s="8">
        <v>1567717.75</v>
      </c>
      <c r="CB87" s="8">
        <v>0</v>
      </c>
      <c r="CC87" s="8">
        <v>1354218.75</v>
      </c>
      <c r="CD87" s="8">
        <v>213499</v>
      </c>
      <c r="CE87" s="8">
        <v>0</v>
      </c>
      <c r="CF87" s="8">
        <v>0</v>
      </c>
      <c r="CG87" s="8">
        <v>0</v>
      </c>
      <c r="CH87" s="8">
        <v>0</v>
      </c>
      <c r="CI87" s="8">
        <v>0</v>
      </c>
      <c r="CJ87" s="8">
        <v>0</v>
      </c>
      <c r="CK87" s="8">
        <v>0</v>
      </c>
      <c r="CL87" s="8">
        <v>0</v>
      </c>
      <c r="CM87" s="8">
        <v>0</v>
      </c>
      <c r="CN87" s="8">
        <v>0</v>
      </c>
      <c r="CO87" s="8">
        <v>0</v>
      </c>
      <c r="CP87" s="8">
        <v>0</v>
      </c>
      <c r="CQ87" s="8">
        <v>0</v>
      </c>
      <c r="CR87" s="13" t="s">
        <v>2772</v>
      </c>
      <c r="CS87" s="13" t="s">
        <v>2772</v>
      </c>
      <c r="CT87" s="13" t="s">
        <v>2772</v>
      </c>
      <c r="CU87" s="8">
        <v>0</v>
      </c>
      <c r="CV87" s="8">
        <v>0</v>
      </c>
      <c r="CW87" s="8">
        <v>0</v>
      </c>
      <c r="CX87" s="8">
        <v>0</v>
      </c>
      <c r="CY87" s="8">
        <v>0</v>
      </c>
      <c r="CZ87" s="8">
        <v>0</v>
      </c>
      <c r="DA87" s="13" t="s">
        <v>2772</v>
      </c>
      <c r="DB87" s="13" t="s">
        <v>2772</v>
      </c>
      <c r="DC87" s="13" t="s">
        <v>2772</v>
      </c>
      <c r="DD87" s="13" t="s">
        <v>2772</v>
      </c>
      <c r="DE87" s="8">
        <v>0</v>
      </c>
      <c r="DF87" s="8">
        <v>0</v>
      </c>
      <c r="DG87" s="8">
        <v>0</v>
      </c>
      <c r="DH87" s="8">
        <v>0</v>
      </c>
      <c r="DI87" s="17">
        <v>0</v>
      </c>
    </row>
    <row r="88" s="1" customFormat="1" ht="15.4" customHeight="1" spans="1:113">
      <c r="A88" s="9" t="s">
        <v>2899</v>
      </c>
      <c r="B88" s="10"/>
      <c r="C88" s="10" t="s">
        <v>2275</v>
      </c>
      <c r="D88" s="10" t="s">
        <v>2900</v>
      </c>
      <c r="E88" s="8">
        <v>72220304.66</v>
      </c>
      <c r="F88" s="8">
        <v>62468442.65</v>
      </c>
      <c r="G88" s="8">
        <v>29718466.76</v>
      </c>
      <c r="H88" s="8">
        <v>21509191.25</v>
      </c>
      <c r="I88" s="8">
        <v>0</v>
      </c>
      <c r="J88" s="8">
        <v>0</v>
      </c>
      <c r="K88" s="8">
        <v>0</v>
      </c>
      <c r="L88" s="8">
        <v>11240784.64</v>
      </c>
      <c r="M88" s="8">
        <v>0</v>
      </c>
      <c r="N88" s="8">
        <v>0</v>
      </c>
      <c r="O88" s="8">
        <v>0</v>
      </c>
      <c r="P88" s="8">
        <v>0</v>
      </c>
      <c r="Q88" s="8">
        <v>0</v>
      </c>
      <c r="R88" s="8">
        <v>0</v>
      </c>
      <c r="S88" s="8">
        <v>0</v>
      </c>
      <c r="T88" s="8">
        <v>1885695.21</v>
      </c>
      <c r="U88" s="8">
        <v>375444.31</v>
      </c>
      <c r="V88" s="8">
        <v>0</v>
      </c>
      <c r="W88" s="8">
        <v>0</v>
      </c>
      <c r="X88" s="8">
        <v>0</v>
      </c>
      <c r="Y88" s="8">
        <v>0</v>
      </c>
      <c r="Z88" s="8">
        <v>0</v>
      </c>
      <c r="AA88" s="8">
        <v>0</v>
      </c>
      <c r="AB88" s="8">
        <v>0</v>
      </c>
      <c r="AC88" s="8">
        <v>0</v>
      </c>
      <c r="AD88" s="8">
        <v>773910</v>
      </c>
      <c r="AE88" s="8">
        <v>0</v>
      </c>
      <c r="AF88" s="8">
        <v>566094.13</v>
      </c>
      <c r="AG88" s="8">
        <v>0</v>
      </c>
      <c r="AH88" s="8">
        <v>2192.3</v>
      </c>
      <c r="AI88" s="8">
        <v>0</v>
      </c>
      <c r="AJ88" s="8">
        <v>7474.77</v>
      </c>
      <c r="AK88" s="8">
        <v>122916.02</v>
      </c>
      <c r="AL88" s="8">
        <v>0</v>
      </c>
      <c r="AM88" s="8">
        <v>0</v>
      </c>
      <c r="AN88" s="8">
        <v>0</v>
      </c>
      <c r="AO88" s="8">
        <v>30000</v>
      </c>
      <c r="AP88" s="8">
        <v>6378.25</v>
      </c>
      <c r="AQ88" s="8">
        <v>0</v>
      </c>
      <c r="AR88" s="8">
        <v>1285.43</v>
      </c>
      <c r="AS88" s="8">
        <v>0</v>
      </c>
      <c r="AT88" s="8">
        <v>0</v>
      </c>
      <c r="AU88" s="8">
        <v>0</v>
      </c>
      <c r="AV88" s="8">
        <v>7866166.8</v>
      </c>
      <c r="AW88" s="8">
        <v>0</v>
      </c>
      <c r="AX88" s="8">
        <v>25158.21</v>
      </c>
      <c r="AY88" s="8">
        <v>0</v>
      </c>
      <c r="AZ88" s="8">
        <v>0</v>
      </c>
      <c r="BA88" s="8">
        <v>7741008.59</v>
      </c>
      <c r="BB88" s="8">
        <v>0</v>
      </c>
      <c r="BC88" s="8">
        <v>0</v>
      </c>
      <c r="BD88" s="8">
        <v>0</v>
      </c>
      <c r="BE88" s="8">
        <v>0</v>
      </c>
      <c r="BF88" s="8">
        <v>0</v>
      </c>
      <c r="BG88" s="8">
        <v>0</v>
      </c>
      <c r="BH88" s="8">
        <v>100000</v>
      </c>
      <c r="BI88" s="8">
        <v>0</v>
      </c>
      <c r="BJ88" s="8">
        <v>0</v>
      </c>
      <c r="BK88" s="8">
        <v>0</v>
      </c>
      <c r="BL88" s="8">
        <v>0</v>
      </c>
      <c r="BM88" s="8">
        <v>0</v>
      </c>
      <c r="BN88" s="13" t="s">
        <v>2772</v>
      </c>
      <c r="BO88" s="13" t="s">
        <v>2772</v>
      </c>
      <c r="BP88" s="13" t="s">
        <v>2772</v>
      </c>
      <c r="BQ88" s="13" t="s">
        <v>2772</v>
      </c>
      <c r="BR88" s="13" t="s">
        <v>2772</v>
      </c>
      <c r="BS88" s="13" t="s">
        <v>2772</v>
      </c>
      <c r="BT88" s="13" t="s">
        <v>2772</v>
      </c>
      <c r="BU88" s="13" t="s">
        <v>2772</v>
      </c>
      <c r="BV88" s="13" t="s">
        <v>2772</v>
      </c>
      <c r="BW88" s="13" t="s">
        <v>2772</v>
      </c>
      <c r="BX88" s="13" t="s">
        <v>2772</v>
      </c>
      <c r="BY88" s="13" t="s">
        <v>2772</v>
      </c>
      <c r="BZ88" s="13" t="s">
        <v>2772</v>
      </c>
      <c r="CA88" s="8">
        <v>0</v>
      </c>
      <c r="CB88" s="8">
        <v>0</v>
      </c>
      <c r="CC88" s="8">
        <v>0</v>
      </c>
      <c r="CD88" s="8">
        <v>0</v>
      </c>
      <c r="CE88" s="8">
        <v>0</v>
      </c>
      <c r="CF88" s="8">
        <v>0</v>
      </c>
      <c r="CG88" s="8">
        <v>0</v>
      </c>
      <c r="CH88" s="8">
        <v>0</v>
      </c>
      <c r="CI88" s="8">
        <v>0</v>
      </c>
      <c r="CJ88" s="8">
        <v>0</v>
      </c>
      <c r="CK88" s="8">
        <v>0</v>
      </c>
      <c r="CL88" s="8">
        <v>0</v>
      </c>
      <c r="CM88" s="8">
        <v>0</v>
      </c>
      <c r="CN88" s="8">
        <v>0</v>
      </c>
      <c r="CO88" s="8">
        <v>0</v>
      </c>
      <c r="CP88" s="8">
        <v>0</v>
      </c>
      <c r="CQ88" s="8">
        <v>0</v>
      </c>
      <c r="CR88" s="13" t="s">
        <v>2772</v>
      </c>
      <c r="CS88" s="13" t="s">
        <v>2772</v>
      </c>
      <c r="CT88" s="13" t="s">
        <v>2772</v>
      </c>
      <c r="CU88" s="8">
        <v>0</v>
      </c>
      <c r="CV88" s="8">
        <v>0</v>
      </c>
      <c r="CW88" s="8">
        <v>0</v>
      </c>
      <c r="CX88" s="8">
        <v>0</v>
      </c>
      <c r="CY88" s="8">
        <v>0</v>
      </c>
      <c r="CZ88" s="8">
        <v>0</v>
      </c>
      <c r="DA88" s="13" t="s">
        <v>2772</v>
      </c>
      <c r="DB88" s="13" t="s">
        <v>2772</v>
      </c>
      <c r="DC88" s="13" t="s">
        <v>2772</v>
      </c>
      <c r="DD88" s="13" t="s">
        <v>2772</v>
      </c>
      <c r="DE88" s="8">
        <v>0</v>
      </c>
      <c r="DF88" s="8">
        <v>0</v>
      </c>
      <c r="DG88" s="8">
        <v>0</v>
      </c>
      <c r="DH88" s="8">
        <v>0</v>
      </c>
      <c r="DI88" s="17">
        <v>0</v>
      </c>
    </row>
    <row r="89" s="1" customFormat="1" ht="15.4" customHeight="1" spans="1:113">
      <c r="A89" s="9" t="s">
        <v>2901</v>
      </c>
      <c r="B89" s="10"/>
      <c r="C89" s="10" t="s">
        <v>2275</v>
      </c>
      <c r="D89" s="10" t="s">
        <v>2902</v>
      </c>
      <c r="E89" s="8">
        <v>42938278.79</v>
      </c>
      <c r="F89" s="8">
        <v>27753104.49</v>
      </c>
      <c r="G89" s="8">
        <v>14274813.32</v>
      </c>
      <c r="H89" s="8">
        <v>3877166.3</v>
      </c>
      <c r="I89" s="8">
        <v>0</v>
      </c>
      <c r="J89" s="8">
        <v>0</v>
      </c>
      <c r="K89" s="8">
        <v>3502059.63</v>
      </c>
      <c r="L89" s="8">
        <v>2422768.24</v>
      </c>
      <c r="M89" s="8">
        <v>0</v>
      </c>
      <c r="N89" s="8">
        <v>1099059.4</v>
      </c>
      <c r="O89" s="8">
        <v>0</v>
      </c>
      <c r="P89" s="8">
        <v>1020170.85</v>
      </c>
      <c r="Q89" s="8">
        <v>1557066.75</v>
      </c>
      <c r="R89" s="8">
        <v>0</v>
      </c>
      <c r="S89" s="8">
        <v>0</v>
      </c>
      <c r="T89" s="8">
        <v>14544488.54</v>
      </c>
      <c r="U89" s="8">
        <v>12830228.04</v>
      </c>
      <c r="V89" s="8">
        <v>100733.1</v>
      </c>
      <c r="W89" s="8">
        <v>0</v>
      </c>
      <c r="X89" s="8">
        <v>5000</v>
      </c>
      <c r="Y89" s="8">
        <v>80709.2</v>
      </c>
      <c r="Z89" s="8">
        <v>192011.85</v>
      </c>
      <c r="AA89" s="8">
        <v>6430</v>
      </c>
      <c r="AB89" s="8">
        <v>22792</v>
      </c>
      <c r="AC89" s="8">
        <v>63488</v>
      </c>
      <c r="AD89" s="8">
        <v>22833</v>
      </c>
      <c r="AE89" s="8">
        <v>0</v>
      </c>
      <c r="AF89" s="8">
        <v>23856.15</v>
      </c>
      <c r="AG89" s="8">
        <v>0</v>
      </c>
      <c r="AH89" s="8">
        <v>37000</v>
      </c>
      <c r="AI89" s="8">
        <v>584660</v>
      </c>
      <c r="AJ89" s="8">
        <v>87978</v>
      </c>
      <c r="AK89" s="8">
        <v>0</v>
      </c>
      <c r="AL89" s="8">
        <v>0</v>
      </c>
      <c r="AM89" s="8">
        <v>0</v>
      </c>
      <c r="AN89" s="8">
        <v>0</v>
      </c>
      <c r="AO89" s="8">
        <v>0</v>
      </c>
      <c r="AP89" s="8">
        <v>150770</v>
      </c>
      <c r="AQ89" s="8">
        <v>297418</v>
      </c>
      <c r="AR89" s="8">
        <v>5382.75</v>
      </c>
      <c r="AS89" s="8">
        <v>0</v>
      </c>
      <c r="AT89" s="8">
        <v>0</v>
      </c>
      <c r="AU89" s="8">
        <v>33198.45</v>
      </c>
      <c r="AV89" s="8">
        <v>605259.16</v>
      </c>
      <c r="AW89" s="8">
        <v>3718</v>
      </c>
      <c r="AX89" s="8">
        <v>83880</v>
      </c>
      <c r="AY89" s="8">
        <v>0</v>
      </c>
      <c r="AZ89" s="8">
        <v>367477.6</v>
      </c>
      <c r="BA89" s="8">
        <v>121723.56</v>
      </c>
      <c r="BB89" s="8">
        <v>0</v>
      </c>
      <c r="BC89" s="8">
        <v>0</v>
      </c>
      <c r="BD89" s="8">
        <v>28460</v>
      </c>
      <c r="BE89" s="8">
        <v>0</v>
      </c>
      <c r="BF89" s="8">
        <v>0</v>
      </c>
      <c r="BG89" s="8">
        <v>0</v>
      </c>
      <c r="BH89" s="8">
        <v>0</v>
      </c>
      <c r="BI89" s="8">
        <v>0</v>
      </c>
      <c r="BJ89" s="8">
        <v>0</v>
      </c>
      <c r="BK89" s="8">
        <v>0</v>
      </c>
      <c r="BL89" s="8">
        <v>0</v>
      </c>
      <c r="BM89" s="8">
        <v>0</v>
      </c>
      <c r="BN89" s="13" t="s">
        <v>2772</v>
      </c>
      <c r="BO89" s="13" t="s">
        <v>2772</v>
      </c>
      <c r="BP89" s="13" t="s">
        <v>2772</v>
      </c>
      <c r="BQ89" s="13" t="s">
        <v>2772</v>
      </c>
      <c r="BR89" s="13" t="s">
        <v>2772</v>
      </c>
      <c r="BS89" s="13" t="s">
        <v>2772</v>
      </c>
      <c r="BT89" s="13" t="s">
        <v>2772</v>
      </c>
      <c r="BU89" s="13" t="s">
        <v>2772</v>
      </c>
      <c r="BV89" s="13" t="s">
        <v>2772</v>
      </c>
      <c r="BW89" s="13" t="s">
        <v>2772</v>
      </c>
      <c r="BX89" s="13" t="s">
        <v>2772</v>
      </c>
      <c r="BY89" s="13" t="s">
        <v>2772</v>
      </c>
      <c r="BZ89" s="13" t="s">
        <v>2772</v>
      </c>
      <c r="CA89" s="8">
        <v>35426.6</v>
      </c>
      <c r="CB89" s="8">
        <v>0</v>
      </c>
      <c r="CC89" s="8">
        <v>35426.6</v>
      </c>
      <c r="CD89" s="8">
        <v>0</v>
      </c>
      <c r="CE89" s="8">
        <v>0</v>
      </c>
      <c r="CF89" s="8">
        <v>0</v>
      </c>
      <c r="CG89" s="8">
        <v>0</v>
      </c>
      <c r="CH89" s="8">
        <v>0</v>
      </c>
      <c r="CI89" s="8">
        <v>0</v>
      </c>
      <c r="CJ89" s="8">
        <v>0</v>
      </c>
      <c r="CK89" s="8">
        <v>0</v>
      </c>
      <c r="CL89" s="8">
        <v>0</v>
      </c>
      <c r="CM89" s="8">
        <v>0</v>
      </c>
      <c r="CN89" s="8">
        <v>0</v>
      </c>
      <c r="CO89" s="8">
        <v>0</v>
      </c>
      <c r="CP89" s="8">
        <v>0</v>
      </c>
      <c r="CQ89" s="8">
        <v>0</v>
      </c>
      <c r="CR89" s="13" t="s">
        <v>2772</v>
      </c>
      <c r="CS89" s="13" t="s">
        <v>2772</v>
      </c>
      <c r="CT89" s="13" t="s">
        <v>2772</v>
      </c>
      <c r="CU89" s="8">
        <v>0</v>
      </c>
      <c r="CV89" s="8">
        <v>0</v>
      </c>
      <c r="CW89" s="8">
        <v>0</v>
      </c>
      <c r="CX89" s="8">
        <v>0</v>
      </c>
      <c r="CY89" s="8">
        <v>0</v>
      </c>
      <c r="CZ89" s="8">
        <v>0</v>
      </c>
      <c r="DA89" s="13" t="s">
        <v>2772</v>
      </c>
      <c r="DB89" s="13" t="s">
        <v>2772</v>
      </c>
      <c r="DC89" s="13" t="s">
        <v>2772</v>
      </c>
      <c r="DD89" s="13" t="s">
        <v>2772</v>
      </c>
      <c r="DE89" s="8">
        <v>0</v>
      </c>
      <c r="DF89" s="8">
        <v>0</v>
      </c>
      <c r="DG89" s="8">
        <v>0</v>
      </c>
      <c r="DH89" s="8">
        <v>0</v>
      </c>
      <c r="DI89" s="17">
        <v>0</v>
      </c>
    </row>
    <row r="90" s="1" customFormat="1" ht="15.4" customHeight="1" spans="1:113">
      <c r="A90" s="9" t="s">
        <v>2903</v>
      </c>
      <c r="B90" s="10"/>
      <c r="C90" s="10" t="s">
        <v>2275</v>
      </c>
      <c r="D90" s="10" t="s">
        <v>2904</v>
      </c>
      <c r="E90" s="8">
        <v>42938278.79</v>
      </c>
      <c r="F90" s="8">
        <v>27753104.49</v>
      </c>
      <c r="G90" s="8">
        <v>14274813.32</v>
      </c>
      <c r="H90" s="8">
        <v>3877166.3</v>
      </c>
      <c r="I90" s="8">
        <v>0</v>
      </c>
      <c r="J90" s="8">
        <v>0</v>
      </c>
      <c r="K90" s="8">
        <v>3502059.63</v>
      </c>
      <c r="L90" s="8">
        <v>2422768.24</v>
      </c>
      <c r="M90" s="8">
        <v>0</v>
      </c>
      <c r="N90" s="8">
        <v>1099059.4</v>
      </c>
      <c r="O90" s="8">
        <v>0</v>
      </c>
      <c r="P90" s="8">
        <v>1020170.85</v>
      </c>
      <c r="Q90" s="8">
        <v>1557066.75</v>
      </c>
      <c r="R90" s="8">
        <v>0</v>
      </c>
      <c r="S90" s="8">
        <v>0</v>
      </c>
      <c r="T90" s="8">
        <v>14544488.54</v>
      </c>
      <c r="U90" s="8">
        <v>12830228.04</v>
      </c>
      <c r="V90" s="8">
        <v>100733.1</v>
      </c>
      <c r="W90" s="8">
        <v>0</v>
      </c>
      <c r="X90" s="8">
        <v>5000</v>
      </c>
      <c r="Y90" s="8">
        <v>80709.2</v>
      </c>
      <c r="Z90" s="8">
        <v>192011.85</v>
      </c>
      <c r="AA90" s="8">
        <v>6430</v>
      </c>
      <c r="AB90" s="8">
        <v>22792</v>
      </c>
      <c r="AC90" s="8">
        <v>63488</v>
      </c>
      <c r="AD90" s="8">
        <v>22833</v>
      </c>
      <c r="AE90" s="8">
        <v>0</v>
      </c>
      <c r="AF90" s="8">
        <v>23856.15</v>
      </c>
      <c r="AG90" s="8">
        <v>0</v>
      </c>
      <c r="AH90" s="8">
        <v>37000</v>
      </c>
      <c r="AI90" s="8">
        <v>584660</v>
      </c>
      <c r="AJ90" s="8">
        <v>87978</v>
      </c>
      <c r="AK90" s="8">
        <v>0</v>
      </c>
      <c r="AL90" s="8">
        <v>0</v>
      </c>
      <c r="AM90" s="8">
        <v>0</v>
      </c>
      <c r="AN90" s="8">
        <v>0</v>
      </c>
      <c r="AO90" s="8">
        <v>0</v>
      </c>
      <c r="AP90" s="8">
        <v>150770</v>
      </c>
      <c r="AQ90" s="8">
        <v>297418</v>
      </c>
      <c r="AR90" s="8">
        <v>5382.75</v>
      </c>
      <c r="AS90" s="8">
        <v>0</v>
      </c>
      <c r="AT90" s="8">
        <v>0</v>
      </c>
      <c r="AU90" s="8">
        <v>33198.45</v>
      </c>
      <c r="AV90" s="8">
        <v>605259.16</v>
      </c>
      <c r="AW90" s="8">
        <v>3718</v>
      </c>
      <c r="AX90" s="8">
        <v>83880</v>
      </c>
      <c r="AY90" s="8">
        <v>0</v>
      </c>
      <c r="AZ90" s="8">
        <v>367477.6</v>
      </c>
      <c r="BA90" s="8">
        <v>121723.56</v>
      </c>
      <c r="BB90" s="8">
        <v>0</v>
      </c>
      <c r="BC90" s="8">
        <v>0</v>
      </c>
      <c r="BD90" s="8">
        <v>28460</v>
      </c>
      <c r="BE90" s="8">
        <v>0</v>
      </c>
      <c r="BF90" s="8">
        <v>0</v>
      </c>
      <c r="BG90" s="8">
        <v>0</v>
      </c>
      <c r="BH90" s="8">
        <v>0</v>
      </c>
      <c r="BI90" s="8">
        <v>0</v>
      </c>
      <c r="BJ90" s="8">
        <v>0</v>
      </c>
      <c r="BK90" s="8">
        <v>0</v>
      </c>
      <c r="BL90" s="8">
        <v>0</v>
      </c>
      <c r="BM90" s="8">
        <v>0</v>
      </c>
      <c r="BN90" s="13" t="s">
        <v>2772</v>
      </c>
      <c r="BO90" s="13" t="s">
        <v>2772</v>
      </c>
      <c r="BP90" s="13" t="s">
        <v>2772</v>
      </c>
      <c r="BQ90" s="13" t="s">
        <v>2772</v>
      </c>
      <c r="BR90" s="13" t="s">
        <v>2772</v>
      </c>
      <c r="BS90" s="13" t="s">
        <v>2772</v>
      </c>
      <c r="BT90" s="13" t="s">
        <v>2772</v>
      </c>
      <c r="BU90" s="13" t="s">
        <v>2772</v>
      </c>
      <c r="BV90" s="13" t="s">
        <v>2772</v>
      </c>
      <c r="BW90" s="13" t="s">
        <v>2772</v>
      </c>
      <c r="BX90" s="13" t="s">
        <v>2772</v>
      </c>
      <c r="BY90" s="13" t="s">
        <v>2772</v>
      </c>
      <c r="BZ90" s="13" t="s">
        <v>2772</v>
      </c>
      <c r="CA90" s="8">
        <v>35426.6</v>
      </c>
      <c r="CB90" s="8">
        <v>0</v>
      </c>
      <c r="CC90" s="8">
        <v>35426.6</v>
      </c>
      <c r="CD90" s="8">
        <v>0</v>
      </c>
      <c r="CE90" s="8">
        <v>0</v>
      </c>
      <c r="CF90" s="8">
        <v>0</v>
      </c>
      <c r="CG90" s="8">
        <v>0</v>
      </c>
      <c r="CH90" s="8">
        <v>0</v>
      </c>
      <c r="CI90" s="8">
        <v>0</v>
      </c>
      <c r="CJ90" s="8">
        <v>0</v>
      </c>
      <c r="CK90" s="8">
        <v>0</v>
      </c>
      <c r="CL90" s="8">
        <v>0</v>
      </c>
      <c r="CM90" s="8">
        <v>0</v>
      </c>
      <c r="CN90" s="8">
        <v>0</v>
      </c>
      <c r="CO90" s="8">
        <v>0</v>
      </c>
      <c r="CP90" s="8">
        <v>0</v>
      </c>
      <c r="CQ90" s="8">
        <v>0</v>
      </c>
      <c r="CR90" s="13" t="s">
        <v>2772</v>
      </c>
      <c r="CS90" s="13" t="s">
        <v>2772</v>
      </c>
      <c r="CT90" s="13" t="s">
        <v>2772</v>
      </c>
      <c r="CU90" s="8">
        <v>0</v>
      </c>
      <c r="CV90" s="8">
        <v>0</v>
      </c>
      <c r="CW90" s="8">
        <v>0</v>
      </c>
      <c r="CX90" s="8">
        <v>0</v>
      </c>
      <c r="CY90" s="8">
        <v>0</v>
      </c>
      <c r="CZ90" s="8">
        <v>0</v>
      </c>
      <c r="DA90" s="13" t="s">
        <v>2772</v>
      </c>
      <c r="DB90" s="13" t="s">
        <v>2772</v>
      </c>
      <c r="DC90" s="13" t="s">
        <v>2772</v>
      </c>
      <c r="DD90" s="13" t="s">
        <v>2772</v>
      </c>
      <c r="DE90" s="8">
        <v>0</v>
      </c>
      <c r="DF90" s="8">
        <v>0</v>
      </c>
      <c r="DG90" s="8">
        <v>0</v>
      </c>
      <c r="DH90" s="8">
        <v>0</v>
      </c>
      <c r="DI90" s="17">
        <v>0</v>
      </c>
    </row>
    <row r="91" s="1" customFormat="1" ht="15.4" customHeight="1" spans="1:113">
      <c r="A91" s="9" t="s">
        <v>2905</v>
      </c>
      <c r="B91" s="10"/>
      <c r="C91" s="10" t="s">
        <v>2275</v>
      </c>
      <c r="D91" s="10" t="s">
        <v>2906</v>
      </c>
      <c r="E91" s="8">
        <v>4984814.96</v>
      </c>
      <c r="F91" s="8">
        <v>3720558.42</v>
      </c>
      <c r="G91" s="8">
        <v>2050702.96</v>
      </c>
      <c r="H91" s="8">
        <v>222027</v>
      </c>
      <c r="I91" s="8">
        <v>95510</v>
      </c>
      <c r="J91" s="8">
        <v>0</v>
      </c>
      <c r="K91" s="8">
        <v>407831.52</v>
      </c>
      <c r="L91" s="8">
        <v>439024.8</v>
      </c>
      <c r="M91" s="8">
        <v>0</v>
      </c>
      <c r="N91" s="8">
        <v>156854.8</v>
      </c>
      <c r="O91" s="8">
        <v>0</v>
      </c>
      <c r="P91" s="8">
        <v>23308.15</v>
      </c>
      <c r="Q91" s="8">
        <v>207619.19</v>
      </c>
      <c r="R91" s="8">
        <v>0</v>
      </c>
      <c r="S91" s="8">
        <v>117680</v>
      </c>
      <c r="T91" s="8">
        <v>1117457.54</v>
      </c>
      <c r="U91" s="8">
        <v>327377.58</v>
      </c>
      <c r="V91" s="8">
        <v>10914.5</v>
      </c>
      <c r="W91" s="8">
        <v>0</v>
      </c>
      <c r="X91" s="8">
        <v>0</v>
      </c>
      <c r="Y91" s="8">
        <v>22187.2</v>
      </c>
      <c r="Z91" s="8">
        <v>105725.9</v>
      </c>
      <c r="AA91" s="8">
        <v>0</v>
      </c>
      <c r="AB91" s="8">
        <v>0</v>
      </c>
      <c r="AC91" s="8">
        <v>72944</v>
      </c>
      <c r="AD91" s="8">
        <v>33880</v>
      </c>
      <c r="AE91" s="8">
        <v>0</v>
      </c>
      <c r="AF91" s="8">
        <v>245597.9</v>
      </c>
      <c r="AG91" s="8">
        <v>0</v>
      </c>
      <c r="AH91" s="8">
        <v>0</v>
      </c>
      <c r="AI91" s="8">
        <v>42432</v>
      </c>
      <c r="AJ91" s="8">
        <v>16836</v>
      </c>
      <c r="AK91" s="8">
        <v>0</v>
      </c>
      <c r="AL91" s="8">
        <v>0</v>
      </c>
      <c r="AM91" s="8">
        <v>0</v>
      </c>
      <c r="AN91" s="8">
        <v>54450</v>
      </c>
      <c r="AO91" s="8">
        <v>0</v>
      </c>
      <c r="AP91" s="8">
        <v>25622.96</v>
      </c>
      <c r="AQ91" s="8">
        <v>54252.2</v>
      </c>
      <c r="AR91" s="8">
        <v>0</v>
      </c>
      <c r="AS91" s="8">
        <v>3000</v>
      </c>
      <c r="AT91" s="8">
        <v>0</v>
      </c>
      <c r="AU91" s="8">
        <v>102237.3</v>
      </c>
      <c r="AV91" s="8">
        <v>0</v>
      </c>
      <c r="AW91" s="8">
        <v>0</v>
      </c>
      <c r="AX91" s="8">
        <v>0</v>
      </c>
      <c r="AY91" s="8">
        <v>0</v>
      </c>
      <c r="AZ91" s="8">
        <v>0</v>
      </c>
      <c r="BA91" s="8">
        <v>0</v>
      </c>
      <c r="BB91" s="8">
        <v>0</v>
      </c>
      <c r="BC91" s="8">
        <v>0</v>
      </c>
      <c r="BD91" s="8">
        <v>0</v>
      </c>
      <c r="BE91" s="8">
        <v>0</v>
      </c>
      <c r="BF91" s="8">
        <v>0</v>
      </c>
      <c r="BG91" s="8">
        <v>0</v>
      </c>
      <c r="BH91" s="8">
        <v>0</v>
      </c>
      <c r="BI91" s="8">
        <v>0</v>
      </c>
      <c r="BJ91" s="8">
        <v>0</v>
      </c>
      <c r="BK91" s="8">
        <v>0</v>
      </c>
      <c r="BL91" s="8">
        <v>0</v>
      </c>
      <c r="BM91" s="8">
        <v>0</v>
      </c>
      <c r="BN91" s="13" t="s">
        <v>2772</v>
      </c>
      <c r="BO91" s="13" t="s">
        <v>2772</v>
      </c>
      <c r="BP91" s="13" t="s">
        <v>2772</v>
      </c>
      <c r="BQ91" s="13" t="s">
        <v>2772</v>
      </c>
      <c r="BR91" s="13" t="s">
        <v>2772</v>
      </c>
      <c r="BS91" s="13" t="s">
        <v>2772</v>
      </c>
      <c r="BT91" s="13" t="s">
        <v>2772</v>
      </c>
      <c r="BU91" s="13" t="s">
        <v>2772</v>
      </c>
      <c r="BV91" s="13" t="s">
        <v>2772</v>
      </c>
      <c r="BW91" s="13" t="s">
        <v>2772</v>
      </c>
      <c r="BX91" s="13" t="s">
        <v>2772</v>
      </c>
      <c r="BY91" s="13" t="s">
        <v>2772</v>
      </c>
      <c r="BZ91" s="13" t="s">
        <v>2772</v>
      </c>
      <c r="CA91" s="8">
        <v>146799</v>
      </c>
      <c r="CB91" s="8">
        <v>0</v>
      </c>
      <c r="CC91" s="8">
        <v>146799</v>
      </c>
      <c r="CD91" s="8">
        <v>0</v>
      </c>
      <c r="CE91" s="8">
        <v>0</v>
      </c>
      <c r="CF91" s="8">
        <v>0</v>
      </c>
      <c r="CG91" s="8">
        <v>0</v>
      </c>
      <c r="CH91" s="8">
        <v>0</v>
      </c>
      <c r="CI91" s="8">
        <v>0</v>
      </c>
      <c r="CJ91" s="8">
        <v>0</v>
      </c>
      <c r="CK91" s="8">
        <v>0</v>
      </c>
      <c r="CL91" s="8">
        <v>0</v>
      </c>
      <c r="CM91" s="8">
        <v>0</v>
      </c>
      <c r="CN91" s="8">
        <v>0</v>
      </c>
      <c r="CO91" s="8">
        <v>0</v>
      </c>
      <c r="CP91" s="8">
        <v>0</v>
      </c>
      <c r="CQ91" s="8">
        <v>0</v>
      </c>
      <c r="CR91" s="13" t="s">
        <v>2772</v>
      </c>
      <c r="CS91" s="13" t="s">
        <v>2772</v>
      </c>
      <c r="CT91" s="13" t="s">
        <v>2772</v>
      </c>
      <c r="CU91" s="8">
        <v>0</v>
      </c>
      <c r="CV91" s="8">
        <v>0</v>
      </c>
      <c r="CW91" s="8">
        <v>0</v>
      </c>
      <c r="CX91" s="8">
        <v>0</v>
      </c>
      <c r="CY91" s="8">
        <v>0</v>
      </c>
      <c r="CZ91" s="8">
        <v>0</v>
      </c>
      <c r="DA91" s="13" t="s">
        <v>2772</v>
      </c>
      <c r="DB91" s="13" t="s">
        <v>2772</v>
      </c>
      <c r="DC91" s="13" t="s">
        <v>2772</v>
      </c>
      <c r="DD91" s="13" t="s">
        <v>2772</v>
      </c>
      <c r="DE91" s="8">
        <v>0</v>
      </c>
      <c r="DF91" s="8">
        <v>0</v>
      </c>
      <c r="DG91" s="8">
        <v>0</v>
      </c>
      <c r="DH91" s="8">
        <v>0</v>
      </c>
      <c r="DI91" s="17">
        <v>0</v>
      </c>
    </row>
    <row r="92" s="1" customFormat="1" ht="15.4" customHeight="1" spans="1:113">
      <c r="A92" s="9" t="s">
        <v>2907</v>
      </c>
      <c r="B92" s="10"/>
      <c r="C92" s="10" t="s">
        <v>2275</v>
      </c>
      <c r="D92" s="10" t="s">
        <v>2908</v>
      </c>
      <c r="E92" s="8">
        <v>4984814.96</v>
      </c>
      <c r="F92" s="8">
        <v>3720558.42</v>
      </c>
      <c r="G92" s="8">
        <v>2050702.96</v>
      </c>
      <c r="H92" s="8">
        <v>222027</v>
      </c>
      <c r="I92" s="8">
        <v>95510</v>
      </c>
      <c r="J92" s="8">
        <v>0</v>
      </c>
      <c r="K92" s="8">
        <v>407831.52</v>
      </c>
      <c r="L92" s="8">
        <v>439024.8</v>
      </c>
      <c r="M92" s="8">
        <v>0</v>
      </c>
      <c r="N92" s="8">
        <v>156854.8</v>
      </c>
      <c r="O92" s="8">
        <v>0</v>
      </c>
      <c r="P92" s="8">
        <v>23308.15</v>
      </c>
      <c r="Q92" s="8">
        <v>207619.19</v>
      </c>
      <c r="R92" s="8">
        <v>0</v>
      </c>
      <c r="S92" s="8">
        <v>117680</v>
      </c>
      <c r="T92" s="8">
        <v>1117457.54</v>
      </c>
      <c r="U92" s="8">
        <v>327377.58</v>
      </c>
      <c r="V92" s="8">
        <v>10914.5</v>
      </c>
      <c r="W92" s="8">
        <v>0</v>
      </c>
      <c r="X92" s="8">
        <v>0</v>
      </c>
      <c r="Y92" s="8">
        <v>22187.2</v>
      </c>
      <c r="Z92" s="8">
        <v>105725.9</v>
      </c>
      <c r="AA92" s="8">
        <v>0</v>
      </c>
      <c r="AB92" s="8">
        <v>0</v>
      </c>
      <c r="AC92" s="8">
        <v>72944</v>
      </c>
      <c r="AD92" s="8">
        <v>33880</v>
      </c>
      <c r="AE92" s="8">
        <v>0</v>
      </c>
      <c r="AF92" s="8">
        <v>245597.9</v>
      </c>
      <c r="AG92" s="8">
        <v>0</v>
      </c>
      <c r="AH92" s="8">
        <v>0</v>
      </c>
      <c r="AI92" s="8">
        <v>42432</v>
      </c>
      <c r="AJ92" s="8">
        <v>16836</v>
      </c>
      <c r="AK92" s="8">
        <v>0</v>
      </c>
      <c r="AL92" s="8">
        <v>0</v>
      </c>
      <c r="AM92" s="8">
        <v>0</v>
      </c>
      <c r="AN92" s="8">
        <v>54450</v>
      </c>
      <c r="AO92" s="8">
        <v>0</v>
      </c>
      <c r="AP92" s="8">
        <v>25622.96</v>
      </c>
      <c r="AQ92" s="8">
        <v>54252.2</v>
      </c>
      <c r="AR92" s="8">
        <v>0</v>
      </c>
      <c r="AS92" s="8">
        <v>3000</v>
      </c>
      <c r="AT92" s="8">
        <v>0</v>
      </c>
      <c r="AU92" s="8">
        <v>102237.3</v>
      </c>
      <c r="AV92" s="8">
        <v>0</v>
      </c>
      <c r="AW92" s="8">
        <v>0</v>
      </c>
      <c r="AX92" s="8">
        <v>0</v>
      </c>
      <c r="AY92" s="8">
        <v>0</v>
      </c>
      <c r="AZ92" s="8">
        <v>0</v>
      </c>
      <c r="BA92" s="8">
        <v>0</v>
      </c>
      <c r="BB92" s="8">
        <v>0</v>
      </c>
      <c r="BC92" s="8">
        <v>0</v>
      </c>
      <c r="BD92" s="8">
        <v>0</v>
      </c>
      <c r="BE92" s="8">
        <v>0</v>
      </c>
      <c r="BF92" s="8">
        <v>0</v>
      </c>
      <c r="BG92" s="8">
        <v>0</v>
      </c>
      <c r="BH92" s="8">
        <v>0</v>
      </c>
      <c r="BI92" s="8">
        <v>0</v>
      </c>
      <c r="BJ92" s="8">
        <v>0</v>
      </c>
      <c r="BK92" s="8">
        <v>0</v>
      </c>
      <c r="BL92" s="8">
        <v>0</v>
      </c>
      <c r="BM92" s="8">
        <v>0</v>
      </c>
      <c r="BN92" s="13" t="s">
        <v>2772</v>
      </c>
      <c r="BO92" s="13" t="s">
        <v>2772</v>
      </c>
      <c r="BP92" s="13" t="s">
        <v>2772</v>
      </c>
      <c r="BQ92" s="13" t="s">
        <v>2772</v>
      </c>
      <c r="BR92" s="13" t="s">
        <v>2772</v>
      </c>
      <c r="BS92" s="13" t="s">
        <v>2772</v>
      </c>
      <c r="BT92" s="13" t="s">
        <v>2772</v>
      </c>
      <c r="BU92" s="13" t="s">
        <v>2772</v>
      </c>
      <c r="BV92" s="13" t="s">
        <v>2772</v>
      </c>
      <c r="BW92" s="13" t="s">
        <v>2772</v>
      </c>
      <c r="BX92" s="13" t="s">
        <v>2772</v>
      </c>
      <c r="BY92" s="13" t="s">
        <v>2772</v>
      </c>
      <c r="BZ92" s="13" t="s">
        <v>2772</v>
      </c>
      <c r="CA92" s="8">
        <v>146799</v>
      </c>
      <c r="CB92" s="8">
        <v>0</v>
      </c>
      <c r="CC92" s="8">
        <v>146799</v>
      </c>
      <c r="CD92" s="8">
        <v>0</v>
      </c>
      <c r="CE92" s="8">
        <v>0</v>
      </c>
      <c r="CF92" s="8">
        <v>0</v>
      </c>
      <c r="CG92" s="8">
        <v>0</v>
      </c>
      <c r="CH92" s="8">
        <v>0</v>
      </c>
      <c r="CI92" s="8">
        <v>0</v>
      </c>
      <c r="CJ92" s="8">
        <v>0</v>
      </c>
      <c r="CK92" s="8">
        <v>0</v>
      </c>
      <c r="CL92" s="8">
        <v>0</v>
      </c>
      <c r="CM92" s="8">
        <v>0</v>
      </c>
      <c r="CN92" s="8">
        <v>0</v>
      </c>
      <c r="CO92" s="8">
        <v>0</v>
      </c>
      <c r="CP92" s="8">
        <v>0</v>
      </c>
      <c r="CQ92" s="8">
        <v>0</v>
      </c>
      <c r="CR92" s="13" t="s">
        <v>2772</v>
      </c>
      <c r="CS92" s="13" t="s">
        <v>2772</v>
      </c>
      <c r="CT92" s="13" t="s">
        <v>2772</v>
      </c>
      <c r="CU92" s="8">
        <v>0</v>
      </c>
      <c r="CV92" s="8">
        <v>0</v>
      </c>
      <c r="CW92" s="8">
        <v>0</v>
      </c>
      <c r="CX92" s="8">
        <v>0</v>
      </c>
      <c r="CY92" s="8">
        <v>0</v>
      </c>
      <c r="CZ92" s="8">
        <v>0</v>
      </c>
      <c r="DA92" s="13" t="s">
        <v>2772</v>
      </c>
      <c r="DB92" s="13" t="s">
        <v>2772</v>
      </c>
      <c r="DC92" s="13" t="s">
        <v>2772</v>
      </c>
      <c r="DD92" s="13" t="s">
        <v>2772</v>
      </c>
      <c r="DE92" s="8">
        <v>0</v>
      </c>
      <c r="DF92" s="8">
        <v>0</v>
      </c>
      <c r="DG92" s="8">
        <v>0</v>
      </c>
      <c r="DH92" s="8">
        <v>0</v>
      </c>
      <c r="DI92" s="17">
        <v>0</v>
      </c>
    </row>
    <row r="93" s="1" customFormat="1" ht="15.4" customHeight="1" spans="1:113">
      <c r="A93" s="9" t="s">
        <v>2909</v>
      </c>
      <c r="B93" s="10"/>
      <c r="C93" s="10" t="s">
        <v>2275</v>
      </c>
      <c r="D93" s="10" t="s">
        <v>2910</v>
      </c>
      <c r="E93" s="8">
        <v>11447822.12</v>
      </c>
      <c r="F93" s="8">
        <v>7067853.73</v>
      </c>
      <c r="G93" s="8">
        <v>3385790</v>
      </c>
      <c r="H93" s="8">
        <v>713161</v>
      </c>
      <c r="I93" s="8">
        <v>385043.09</v>
      </c>
      <c r="J93" s="8">
        <v>18107</v>
      </c>
      <c r="K93" s="8">
        <v>823837</v>
      </c>
      <c r="L93" s="8">
        <v>731657</v>
      </c>
      <c r="M93" s="8">
        <v>0</v>
      </c>
      <c r="N93" s="8">
        <v>390268</v>
      </c>
      <c r="O93" s="8">
        <v>0</v>
      </c>
      <c r="P93" s="8">
        <v>64658.64</v>
      </c>
      <c r="Q93" s="8">
        <v>507232</v>
      </c>
      <c r="R93" s="8">
        <v>0</v>
      </c>
      <c r="S93" s="8">
        <v>48100</v>
      </c>
      <c r="T93" s="8">
        <v>3743367.39</v>
      </c>
      <c r="U93" s="8">
        <v>647330.51</v>
      </c>
      <c r="V93" s="8">
        <v>187269.16</v>
      </c>
      <c r="W93" s="8">
        <v>0</v>
      </c>
      <c r="X93" s="8">
        <v>0</v>
      </c>
      <c r="Y93" s="8">
        <v>41369</v>
      </c>
      <c r="Z93" s="8">
        <v>392887.36</v>
      </c>
      <c r="AA93" s="8">
        <v>25698</v>
      </c>
      <c r="AB93" s="8">
        <v>0</v>
      </c>
      <c r="AC93" s="8">
        <v>469827</v>
      </c>
      <c r="AD93" s="8">
        <v>72099</v>
      </c>
      <c r="AE93" s="8">
        <v>0</v>
      </c>
      <c r="AF93" s="8">
        <v>702907.36</v>
      </c>
      <c r="AG93" s="8">
        <v>0</v>
      </c>
      <c r="AH93" s="8">
        <v>22560</v>
      </c>
      <c r="AI93" s="8">
        <v>653606</v>
      </c>
      <c r="AJ93" s="8">
        <v>83486</v>
      </c>
      <c r="AK93" s="8">
        <v>0</v>
      </c>
      <c r="AL93" s="8">
        <v>0</v>
      </c>
      <c r="AM93" s="8">
        <v>0</v>
      </c>
      <c r="AN93" s="8">
        <v>113380</v>
      </c>
      <c r="AO93" s="8">
        <v>60819</v>
      </c>
      <c r="AP93" s="8">
        <v>63375</v>
      </c>
      <c r="AQ93" s="8">
        <v>113798</v>
      </c>
      <c r="AR93" s="8">
        <v>30296</v>
      </c>
      <c r="AS93" s="8">
        <v>55700</v>
      </c>
      <c r="AT93" s="8">
        <v>0</v>
      </c>
      <c r="AU93" s="8">
        <v>6960</v>
      </c>
      <c r="AV93" s="8">
        <v>613061</v>
      </c>
      <c r="AW93" s="8">
        <v>0</v>
      </c>
      <c r="AX93" s="8">
        <v>0</v>
      </c>
      <c r="AY93" s="8">
        <v>0</v>
      </c>
      <c r="AZ93" s="8">
        <v>527850</v>
      </c>
      <c r="BA93" s="8">
        <v>85211</v>
      </c>
      <c r="BB93" s="8">
        <v>0</v>
      </c>
      <c r="BC93" s="8">
        <v>0</v>
      </c>
      <c r="BD93" s="8">
        <v>0</v>
      </c>
      <c r="BE93" s="8">
        <v>0</v>
      </c>
      <c r="BF93" s="8">
        <v>0</v>
      </c>
      <c r="BG93" s="8">
        <v>0</v>
      </c>
      <c r="BH93" s="8">
        <v>0</v>
      </c>
      <c r="BI93" s="8">
        <v>0</v>
      </c>
      <c r="BJ93" s="8">
        <v>0</v>
      </c>
      <c r="BK93" s="8">
        <v>0</v>
      </c>
      <c r="BL93" s="8">
        <v>0</v>
      </c>
      <c r="BM93" s="8">
        <v>0</v>
      </c>
      <c r="BN93" s="13" t="s">
        <v>2772</v>
      </c>
      <c r="BO93" s="13" t="s">
        <v>2772</v>
      </c>
      <c r="BP93" s="13" t="s">
        <v>2772</v>
      </c>
      <c r="BQ93" s="13" t="s">
        <v>2772</v>
      </c>
      <c r="BR93" s="13" t="s">
        <v>2772</v>
      </c>
      <c r="BS93" s="13" t="s">
        <v>2772</v>
      </c>
      <c r="BT93" s="13" t="s">
        <v>2772</v>
      </c>
      <c r="BU93" s="13" t="s">
        <v>2772</v>
      </c>
      <c r="BV93" s="13" t="s">
        <v>2772</v>
      </c>
      <c r="BW93" s="13" t="s">
        <v>2772</v>
      </c>
      <c r="BX93" s="13" t="s">
        <v>2772</v>
      </c>
      <c r="BY93" s="13" t="s">
        <v>2772</v>
      </c>
      <c r="BZ93" s="13" t="s">
        <v>2772</v>
      </c>
      <c r="CA93" s="8">
        <v>23540</v>
      </c>
      <c r="CB93" s="8">
        <v>0</v>
      </c>
      <c r="CC93" s="8">
        <v>23540</v>
      </c>
      <c r="CD93" s="8">
        <v>0</v>
      </c>
      <c r="CE93" s="8">
        <v>0</v>
      </c>
      <c r="CF93" s="8">
        <v>0</v>
      </c>
      <c r="CG93" s="8">
        <v>0</v>
      </c>
      <c r="CH93" s="8">
        <v>0</v>
      </c>
      <c r="CI93" s="8">
        <v>0</v>
      </c>
      <c r="CJ93" s="8">
        <v>0</v>
      </c>
      <c r="CK93" s="8">
        <v>0</v>
      </c>
      <c r="CL93" s="8">
        <v>0</v>
      </c>
      <c r="CM93" s="8">
        <v>0</v>
      </c>
      <c r="CN93" s="8">
        <v>0</v>
      </c>
      <c r="CO93" s="8">
        <v>0</v>
      </c>
      <c r="CP93" s="8">
        <v>0</v>
      </c>
      <c r="CQ93" s="8">
        <v>0</v>
      </c>
      <c r="CR93" s="13" t="s">
        <v>2772</v>
      </c>
      <c r="CS93" s="13" t="s">
        <v>2772</v>
      </c>
      <c r="CT93" s="13" t="s">
        <v>2772</v>
      </c>
      <c r="CU93" s="8">
        <v>0</v>
      </c>
      <c r="CV93" s="8">
        <v>0</v>
      </c>
      <c r="CW93" s="8">
        <v>0</v>
      </c>
      <c r="CX93" s="8">
        <v>0</v>
      </c>
      <c r="CY93" s="8">
        <v>0</v>
      </c>
      <c r="CZ93" s="8">
        <v>0</v>
      </c>
      <c r="DA93" s="13" t="s">
        <v>2772</v>
      </c>
      <c r="DB93" s="13" t="s">
        <v>2772</v>
      </c>
      <c r="DC93" s="13" t="s">
        <v>2772</v>
      </c>
      <c r="DD93" s="13" t="s">
        <v>2772</v>
      </c>
      <c r="DE93" s="8">
        <v>0</v>
      </c>
      <c r="DF93" s="8">
        <v>0</v>
      </c>
      <c r="DG93" s="8">
        <v>0</v>
      </c>
      <c r="DH93" s="8">
        <v>0</v>
      </c>
      <c r="DI93" s="17">
        <v>0</v>
      </c>
    </row>
    <row r="94" s="1" customFormat="1" ht="15.4" customHeight="1" spans="1:113">
      <c r="A94" s="9" t="s">
        <v>2911</v>
      </c>
      <c r="B94" s="10"/>
      <c r="C94" s="10" t="s">
        <v>2275</v>
      </c>
      <c r="D94" s="10" t="s">
        <v>2912</v>
      </c>
      <c r="E94" s="8">
        <v>5255689.51</v>
      </c>
      <c r="F94" s="8">
        <v>3853381</v>
      </c>
      <c r="G94" s="8">
        <v>2192460</v>
      </c>
      <c r="H94" s="8">
        <v>66536</v>
      </c>
      <c r="I94" s="8">
        <v>0</v>
      </c>
      <c r="J94" s="8">
        <v>18107</v>
      </c>
      <c r="K94" s="8">
        <v>544404</v>
      </c>
      <c r="L94" s="8">
        <v>450647</v>
      </c>
      <c r="M94" s="8">
        <v>0</v>
      </c>
      <c r="N94" s="8">
        <v>257960</v>
      </c>
      <c r="O94" s="8">
        <v>0</v>
      </c>
      <c r="P94" s="8">
        <v>49355</v>
      </c>
      <c r="Q94" s="8">
        <v>273912</v>
      </c>
      <c r="R94" s="8">
        <v>0</v>
      </c>
      <c r="S94" s="8">
        <v>0</v>
      </c>
      <c r="T94" s="8">
        <v>931646.51</v>
      </c>
      <c r="U94" s="8">
        <v>354641.51</v>
      </c>
      <c r="V94" s="8">
        <v>32920</v>
      </c>
      <c r="W94" s="8">
        <v>0</v>
      </c>
      <c r="X94" s="8">
        <v>0</v>
      </c>
      <c r="Y94" s="8">
        <v>8701</v>
      </c>
      <c r="Z94" s="8">
        <v>16991</v>
      </c>
      <c r="AA94" s="8">
        <v>0</v>
      </c>
      <c r="AB94" s="8">
        <v>0</v>
      </c>
      <c r="AC94" s="8">
        <v>0</v>
      </c>
      <c r="AD94" s="8">
        <v>39501</v>
      </c>
      <c r="AE94" s="8">
        <v>0</v>
      </c>
      <c r="AF94" s="8">
        <v>43055</v>
      </c>
      <c r="AG94" s="8">
        <v>0</v>
      </c>
      <c r="AH94" s="8">
        <v>0</v>
      </c>
      <c r="AI94" s="8">
        <v>90800</v>
      </c>
      <c r="AJ94" s="8">
        <v>42506</v>
      </c>
      <c r="AK94" s="8">
        <v>0</v>
      </c>
      <c r="AL94" s="8">
        <v>0</v>
      </c>
      <c r="AM94" s="8">
        <v>0</v>
      </c>
      <c r="AN94" s="8">
        <v>106490</v>
      </c>
      <c r="AO94" s="8">
        <v>60819</v>
      </c>
      <c r="AP94" s="8">
        <v>30786</v>
      </c>
      <c r="AQ94" s="8">
        <v>53936</v>
      </c>
      <c r="AR94" s="8">
        <v>0</v>
      </c>
      <c r="AS94" s="8">
        <v>50500</v>
      </c>
      <c r="AT94" s="8">
        <v>0</v>
      </c>
      <c r="AU94" s="8">
        <v>0</v>
      </c>
      <c r="AV94" s="8">
        <v>447122</v>
      </c>
      <c r="AW94" s="8">
        <v>0</v>
      </c>
      <c r="AX94" s="8">
        <v>0</v>
      </c>
      <c r="AY94" s="8">
        <v>0</v>
      </c>
      <c r="AZ94" s="8">
        <v>368391</v>
      </c>
      <c r="BA94" s="8">
        <v>78731</v>
      </c>
      <c r="BB94" s="8">
        <v>0</v>
      </c>
      <c r="BC94" s="8">
        <v>0</v>
      </c>
      <c r="BD94" s="8">
        <v>0</v>
      </c>
      <c r="BE94" s="8">
        <v>0</v>
      </c>
      <c r="BF94" s="8">
        <v>0</v>
      </c>
      <c r="BG94" s="8">
        <v>0</v>
      </c>
      <c r="BH94" s="8">
        <v>0</v>
      </c>
      <c r="BI94" s="8">
        <v>0</v>
      </c>
      <c r="BJ94" s="8">
        <v>0</v>
      </c>
      <c r="BK94" s="8">
        <v>0</v>
      </c>
      <c r="BL94" s="8">
        <v>0</v>
      </c>
      <c r="BM94" s="8">
        <v>0</v>
      </c>
      <c r="BN94" s="13" t="s">
        <v>2772</v>
      </c>
      <c r="BO94" s="13" t="s">
        <v>2772</v>
      </c>
      <c r="BP94" s="13" t="s">
        <v>2772</v>
      </c>
      <c r="BQ94" s="13" t="s">
        <v>2772</v>
      </c>
      <c r="BR94" s="13" t="s">
        <v>2772</v>
      </c>
      <c r="BS94" s="13" t="s">
        <v>2772</v>
      </c>
      <c r="BT94" s="13" t="s">
        <v>2772</v>
      </c>
      <c r="BU94" s="13" t="s">
        <v>2772</v>
      </c>
      <c r="BV94" s="13" t="s">
        <v>2772</v>
      </c>
      <c r="BW94" s="13" t="s">
        <v>2772</v>
      </c>
      <c r="BX94" s="13" t="s">
        <v>2772</v>
      </c>
      <c r="BY94" s="13" t="s">
        <v>2772</v>
      </c>
      <c r="BZ94" s="13" t="s">
        <v>2772</v>
      </c>
      <c r="CA94" s="8">
        <v>23540</v>
      </c>
      <c r="CB94" s="8">
        <v>0</v>
      </c>
      <c r="CC94" s="8">
        <v>23540</v>
      </c>
      <c r="CD94" s="8">
        <v>0</v>
      </c>
      <c r="CE94" s="8">
        <v>0</v>
      </c>
      <c r="CF94" s="8">
        <v>0</v>
      </c>
      <c r="CG94" s="8">
        <v>0</v>
      </c>
      <c r="CH94" s="8">
        <v>0</v>
      </c>
      <c r="CI94" s="8">
        <v>0</v>
      </c>
      <c r="CJ94" s="8">
        <v>0</v>
      </c>
      <c r="CK94" s="8">
        <v>0</v>
      </c>
      <c r="CL94" s="8">
        <v>0</v>
      </c>
      <c r="CM94" s="8">
        <v>0</v>
      </c>
      <c r="CN94" s="8">
        <v>0</v>
      </c>
      <c r="CO94" s="8">
        <v>0</v>
      </c>
      <c r="CP94" s="8">
        <v>0</v>
      </c>
      <c r="CQ94" s="8">
        <v>0</v>
      </c>
      <c r="CR94" s="13" t="s">
        <v>2772</v>
      </c>
      <c r="CS94" s="13" t="s">
        <v>2772</v>
      </c>
      <c r="CT94" s="13" t="s">
        <v>2772</v>
      </c>
      <c r="CU94" s="8">
        <v>0</v>
      </c>
      <c r="CV94" s="8">
        <v>0</v>
      </c>
      <c r="CW94" s="8">
        <v>0</v>
      </c>
      <c r="CX94" s="8">
        <v>0</v>
      </c>
      <c r="CY94" s="8">
        <v>0</v>
      </c>
      <c r="CZ94" s="8">
        <v>0</v>
      </c>
      <c r="DA94" s="13" t="s">
        <v>2772</v>
      </c>
      <c r="DB94" s="13" t="s">
        <v>2772</v>
      </c>
      <c r="DC94" s="13" t="s">
        <v>2772</v>
      </c>
      <c r="DD94" s="13" t="s">
        <v>2772</v>
      </c>
      <c r="DE94" s="8">
        <v>0</v>
      </c>
      <c r="DF94" s="8">
        <v>0</v>
      </c>
      <c r="DG94" s="8">
        <v>0</v>
      </c>
      <c r="DH94" s="8">
        <v>0</v>
      </c>
      <c r="DI94" s="17">
        <v>0</v>
      </c>
    </row>
    <row r="95" s="1" customFormat="1" ht="15.4" customHeight="1" spans="1:113">
      <c r="A95" s="9" t="s">
        <v>2913</v>
      </c>
      <c r="B95" s="10"/>
      <c r="C95" s="10" t="s">
        <v>2275</v>
      </c>
      <c r="D95" s="10" t="s">
        <v>2914</v>
      </c>
      <c r="E95" s="8">
        <v>6192132.61</v>
      </c>
      <c r="F95" s="8">
        <v>3214472.73</v>
      </c>
      <c r="G95" s="8">
        <v>1193330</v>
      </c>
      <c r="H95" s="8">
        <v>646625</v>
      </c>
      <c r="I95" s="8">
        <v>385043.09</v>
      </c>
      <c r="J95" s="8">
        <v>0</v>
      </c>
      <c r="K95" s="8">
        <v>279433</v>
      </c>
      <c r="L95" s="8">
        <v>281010</v>
      </c>
      <c r="M95" s="8">
        <v>0</v>
      </c>
      <c r="N95" s="8">
        <v>132308</v>
      </c>
      <c r="O95" s="8">
        <v>0</v>
      </c>
      <c r="P95" s="8">
        <v>15303.64</v>
      </c>
      <c r="Q95" s="8">
        <v>233320</v>
      </c>
      <c r="R95" s="8">
        <v>0</v>
      </c>
      <c r="S95" s="8">
        <v>48100</v>
      </c>
      <c r="T95" s="8">
        <v>2811720.88</v>
      </c>
      <c r="U95" s="8">
        <v>292689</v>
      </c>
      <c r="V95" s="8">
        <v>154349.16</v>
      </c>
      <c r="W95" s="8">
        <v>0</v>
      </c>
      <c r="X95" s="8">
        <v>0</v>
      </c>
      <c r="Y95" s="8">
        <v>32668</v>
      </c>
      <c r="Z95" s="8">
        <v>375896.36</v>
      </c>
      <c r="AA95" s="8">
        <v>25698</v>
      </c>
      <c r="AB95" s="8">
        <v>0</v>
      </c>
      <c r="AC95" s="8">
        <v>469827</v>
      </c>
      <c r="AD95" s="8">
        <v>32598</v>
      </c>
      <c r="AE95" s="8">
        <v>0</v>
      </c>
      <c r="AF95" s="8">
        <v>659852.36</v>
      </c>
      <c r="AG95" s="8">
        <v>0</v>
      </c>
      <c r="AH95" s="8">
        <v>22560</v>
      </c>
      <c r="AI95" s="8">
        <v>562806</v>
      </c>
      <c r="AJ95" s="8">
        <v>40980</v>
      </c>
      <c r="AK95" s="8">
        <v>0</v>
      </c>
      <c r="AL95" s="8">
        <v>0</v>
      </c>
      <c r="AM95" s="8">
        <v>0</v>
      </c>
      <c r="AN95" s="8">
        <v>6890</v>
      </c>
      <c r="AO95" s="8">
        <v>0</v>
      </c>
      <c r="AP95" s="8">
        <v>32589</v>
      </c>
      <c r="AQ95" s="8">
        <v>59862</v>
      </c>
      <c r="AR95" s="8">
        <v>30296</v>
      </c>
      <c r="AS95" s="8">
        <v>5200</v>
      </c>
      <c r="AT95" s="8">
        <v>0</v>
      </c>
      <c r="AU95" s="8">
        <v>6960</v>
      </c>
      <c r="AV95" s="8">
        <v>165939</v>
      </c>
      <c r="AW95" s="8">
        <v>0</v>
      </c>
      <c r="AX95" s="8">
        <v>0</v>
      </c>
      <c r="AY95" s="8">
        <v>0</v>
      </c>
      <c r="AZ95" s="8">
        <v>159459</v>
      </c>
      <c r="BA95" s="8">
        <v>6480</v>
      </c>
      <c r="BB95" s="8">
        <v>0</v>
      </c>
      <c r="BC95" s="8">
        <v>0</v>
      </c>
      <c r="BD95" s="8">
        <v>0</v>
      </c>
      <c r="BE95" s="8">
        <v>0</v>
      </c>
      <c r="BF95" s="8">
        <v>0</v>
      </c>
      <c r="BG95" s="8">
        <v>0</v>
      </c>
      <c r="BH95" s="8">
        <v>0</v>
      </c>
      <c r="BI95" s="8">
        <v>0</v>
      </c>
      <c r="BJ95" s="8">
        <v>0</v>
      </c>
      <c r="BK95" s="8">
        <v>0</v>
      </c>
      <c r="BL95" s="8">
        <v>0</v>
      </c>
      <c r="BM95" s="8">
        <v>0</v>
      </c>
      <c r="BN95" s="13" t="s">
        <v>2772</v>
      </c>
      <c r="BO95" s="13" t="s">
        <v>2772</v>
      </c>
      <c r="BP95" s="13" t="s">
        <v>2772</v>
      </c>
      <c r="BQ95" s="13" t="s">
        <v>2772</v>
      </c>
      <c r="BR95" s="13" t="s">
        <v>2772</v>
      </c>
      <c r="BS95" s="13" t="s">
        <v>2772</v>
      </c>
      <c r="BT95" s="13" t="s">
        <v>2772</v>
      </c>
      <c r="BU95" s="13" t="s">
        <v>2772</v>
      </c>
      <c r="BV95" s="13" t="s">
        <v>2772</v>
      </c>
      <c r="BW95" s="13" t="s">
        <v>2772</v>
      </c>
      <c r="BX95" s="13" t="s">
        <v>2772</v>
      </c>
      <c r="BY95" s="13" t="s">
        <v>2772</v>
      </c>
      <c r="BZ95" s="13" t="s">
        <v>2772</v>
      </c>
      <c r="CA95" s="8">
        <v>0</v>
      </c>
      <c r="CB95" s="8">
        <v>0</v>
      </c>
      <c r="CC95" s="8">
        <v>0</v>
      </c>
      <c r="CD95" s="8">
        <v>0</v>
      </c>
      <c r="CE95" s="8">
        <v>0</v>
      </c>
      <c r="CF95" s="8">
        <v>0</v>
      </c>
      <c r="CG95" s="8">
        <v>0</v>
      </c>
      <c r="CH95" s="8">
        <v>0</v>
      </c>
      <c r="CI95" s="8">
        <v>0</v>
      </c>
      <c r="CJ95" s="8">
        <v>0</v>
      </c>
      <c r="CK95" s="8">
        <v>0</v>
      </c>
      <c r="CL95" s="8">
        <v>0</v>
      </c>
      <c r="CM95" s="8">
        <v>0</v>
      </c>
      <c r="CN95" s="8">
        <v>0</v>
      </c>
      <c r="CO95" s="8">
        <v>0</v>
      </c>
      <c r="CP95" s="8">
        <v>0</v>
      </c>
      <c r="CQ95" s="8">
        <v>0</v>
      </c>
      <c r="CR95" s="13" t="s">
        <v>2772</v>
      </c>
      <c r="CS95" s="13" t="s">
        <v>2772</v>
      </c>
      <c r="CT95" s="13" t="s">
        <v>2772</v>
      </c>
      <c r="CU95" s="8">
        <v>0</v>
      </c>
      <c r="CV95" s="8">
        <v>0</v>
      </c>
      <c r="CW95" s="8">
        <v>0</v>
      </c>
      <c r="CX95" s="8">
        <v>0</v>
      </c>
      <c r="CY95" s="8">
        <v>0</v>
      </c>
      <c r="CZ95" s="8">
        <v>0</v>
      </c>
      <c r="DA95" s="13" t="s">
        <v>2772</v>
      </c>
      <c r="DB95" s="13" t="s">
        <v>2772</v>
      </c>
      <c r="DC95" s="13" t="s">
        <v>2772</v>
      </c>
      <c r="DD95" s="13" t="s">
        <v>2772</v>
      </c>
      <c r="DE95" s="8">
        <v>0</v>
      </c>
      <c r="DF95" s="8">
        <v>0</v>
      </c>
      <c r="DG95" s="8">
        <v>0</v>
      </c>
      <c r="DH95" s="8">
        <v>0</v>
      </c>
      <c r="DI95" s="17">
        <v>0</v>
      </c>
    </row>
    <row r="96" s="1" customFormat="1" ht="15.4" customHeight="1" spans="1:113">
      <c r="A96" s="9" t="s">
        <v>2915</v>
      </c>
      <c r="B96" s="10"/>
      <c r="C96" s="10" t="s">
        <v>2275</v>
      </c>
      <c r="D96" s="10" t="s">
        <v>2916</v>
      </c>
      <c r="E96" s="8">
        <v>293000</v>
      </c>
      <c r="F96" s="8">
        <v>0</v>
      </c>
      <c r="G96" s="8">
        <v>0</v>
      </c>
      <c r="H96" s="8">
        <v>0</v>
      </c>
      <c r="I96" s="8">
        <v>0</v>
      </c>
      <c r="J96" s="8">
        <v>0</v>
      </c>
      <c r="K96" s="8">
        <v>0</v>
      </c>
      <c r="L96" s="8">
        <v>0</v>
      </c>
      <c r="M96" s="8">
        <v>0</v>
      </c>
      <c r="N96" s="8">
        <v>0</v>
      </c>
      <c r="O96" s="8">
        <v>0</v>
      </c>
      <c r="P96" s="8">
        <v>0</v>
      </c>
      <c r="Q96" s="8">
        <v>0</v>
      </c>
      <c r="R96" s="8">
        <v>0</v>
      </c>
      <c r="S96" s="8">
        <v>0</v>
      </c>
      <c r="T96" s="8">
        <v>293000</v>
      </c>
      <c r="U96" s="8">
        <v>0</v>
      </c>
      <c r="V96" s="8">
        <v>0</v>
      </c>
      <c r="W96" s="8">
        <v>0</v>
      </c>
      <c r="X96" s="8">
        <v>0</v>
      </c>
      <c r="Y96" s="8">
        <v>0</v>
      </c>
      <c r="Z96" s="8">
        <v>0</v>
      </c>
      <c r="AA96" s="8">
        <v>0</v>
      </c>
      <c r="AB96" s="8">
        <v>0</v>
      </c>
      <c r="AC96" s="8">
        <v>0</v>
      </c>
      <c r="AD96" s="8">
        <v>0</v>
      </c>
      <c r="AE96" s="8">
        <v>0</v>
      </c>
      <c r="AF96" s="8">
        <v>293000</v>
      </c>
      <c r="AG96" s="8">
        <v>0</v>
      </c>
      <c r="AH96" s="8">
        <v>0</v>
      </c>
      <c r="AI96" s="8">
        <v>0</v>
      </c>
      <c r="AJ96" s="8">
        <v>0</v>
      </c>
      <c r="AK96" s="8">
        <v>0</v>
      </c>
      <c r="AL96" s="8">
        <v>0</v>
      </c>
      <c r="AM96" s="8">
        <v>0</v>
      </c>
      <c r="AN96" s="8">
        <v>0</v>
      </c>
      <c r="AO96" s="8">
        <v>0</v>
      </c>
      <c r="AP96" s="8">
        <v>0</v>
      </c>
      <c r="AQ96" s="8">
        <v>0</v>
      </c>
      <c r="AR96" s="8">
        <v>0</v>
      </c>
      <c r="AS96" s="8">
        <v>0</v>
      </c>
      <c r="AT96" s="8">
        <v>0</v>
      </c>
      <c r="AU96" s="8">
        <v>0</v>
      </c>
      <c r="AV96" s="8">
        <v>0</v>
      </c>
      <c r="AW96" s="8">
        <v>0</v>
      </c>
      <c r="AX96" s="8">
        <v>0</v>
      </c>
      <c r="AY96" s="8">
        <v>0</v>
      </c>
      <c r="AZ96" s="8">
        <v>0</v>
      </c>
      <c r="BA96" s="8">
        <v>0</v>
      </c>
      <c r="BB96" s="8">
        <v>0</v>
      </c>
      <c r="BC96" s="8">
        <v>0</v>
      </c>
      <c r="BD96" s="8">
        <v>0</v>
      </c>
      <c r="BE96" s="8">
        <v>0</v>
      </c>
      <c r="BF96" s="8">
        <v>0</v>
      </c>
      <c r="BG96" s="8">
        <v>0</v>
      </c>
      <c r="BH96" s="8">
        <v>0</v>
      </c>
      <c r="BI96" s="8">
        <v>0</v>
      </c>
      <c r="BJ96" s="8">
        <v>0</v>
      </c>
      <c r="BK96" s="8">
        <v>0</v>
      </c>
      <c r="BL96" s="8">
        <v>0</v>
      </c>
      <c r="BM96" s="8">
        <v>0</v>
      </c>
      <c r="BN96" s="13" t="s">
        <v>2772</v>
      </c>
      <c r="BO96" s="13" t="s">
        <v>2772</v>
      </c>
      <c r="BP96" s="13" t="s">
        <v>2772</v>
      </c>
      <c r="BQ96" s="13" t="s">
        <v>2772</v>
      </c>
      <c r="BR96" s="13" t="s">
        <v>2772</v>
      </c>
      <c r="BS96" s="13" t="s">
        <v>2772</v>
      </c>
      <c r="BT96" s="13" t="s">
        <v>2772</v>
      </c>
      <c r="BU96" s="13" t="s">
        <v>2772</v>
      </c>
      <c r="BV96" s="13" t="s">
        <v>2772</v>
      </c>
      <c r="BW96" s="13" t="s">
        <v>2772</v>
      </c>
      <c r="BX96" s="13" t="s">
        <v>2772</v>
      </c>
      <c r="BY96" s="13" t="s">
        <v>2772</v>
      </c>
      <c r="BZ96" s="13" t="s">
        <v>2772</v>
      </c>
      <c r="CA96" s="8">
        <v>0</v>
      </c>
      <c r="CB96" s="8">
        <v>0</v>
      </c>
      <c r="CC96" s="8">
        <v>0</v>
      </c>
      <c r="CD96" s="8">
        <v>0</v>
      </c>
      <c r="CE96" s="8">
        <v>0</v>
      </c>
      <c r="CF96" s="8">
        <v>0</v>
      </c>
      <c r="CG96" s="8">
        <v>0</v>
      </c>
      <c r="CH96" s="8">
        <v>0</v>
      </c>
      <c r="CI96" s="8">
        <v>0</v>
      </c>
      <c r="CJ96" s="8">
        <v>0</v>
      </c>
      <c r="CK96" s="8">
        <v>0</v>
      </c>
      <c r="CL96" s="8">
        <v>0</v>
      </c>
      <c r="CM96" s="8">
        <v>0</v>
      </c>
      <c r="CN96" s="8">
        <v>0</v>
      </c>
      <c r="CO96" s="8">
        <v>0</v>
      </c>
      <c r="CP96" s="8">
        <v>0</v>
      </c>
      <c r="CQ96" s="8">
        <v>0</v>
      </c>
      <c r="CR96" s="13" t="s">
        <v>2772</v>
      </c>
      <c r="CS96" s="13" t="s">
        <v>2772</v>
      </c>
      <c r="CT96" s="13" t="s">
        <v>2772</v>
      </c>
      <c r="CU96" s="8">
        <v>0</v>
      </c>
      <c r="CV96" s="8">
        <v>0</v>
      </c>
      <c r="CW96" s="8">
        <v>0</v>
      </c>
      <c r="CX96" s="8">
        <v>0</v>
      </c>
      <c r="CY96" s="8">
        <v>0</v>
      </c>
      <c r="CZ96" s="8">
        <v>0</v>
      </c>
      <c r="DA96" s="13" t="s">
        <v>2772</v>
      </c>
      <c r="DB96" s="13" t="s">
        <v>2772</v>
      </c>
      <c r="DC96" s="13" t="s">
        <v>2772</v>
      </c>
      <c r="DD96" s="13" t="s">
        <v>2772</v>
      </c>
      <c r="DE96" s="8">
        <v>0</v>
      </c>
      <c r="DF96" s="8">
        <v>0</v>
      </c>
      <c r="DG96" s="8">
        <v>0</v>
      </c>
      <c r="DH96" s="8">
        <v>0</v>
      </c>
      <c r="DI96" s="17">
        <v>0</v>
      </c>
    </row>
    <row r="97" s="1" customFormat="1" ht="15.4" customHeight="1" spans="1:113">
      <c r="A97" s="9" t="s">
        <v>2917</v>
      </c>
      <c r="B97" s="10"/>
      <c r="C97" s="10" t="s">
        <v>2275</v>
      </c>
      <c r="D97" s="10" t="s">
        <v>2918</v>
      </c>
      <c r="E97" s="8">
        <v>293000</v>
      </c>
      <c r="F97" s="8">
        <v>0</v>
      </c>
      <c r="G97" s="8">
        <v>0</v>
      </c>
      <c r="H97" s="8">
        <v>0</v>
      </c>
      <c r="I97" s="8">
        <v>0</v>
      </c>
      <c r="J97" s="8">
        <v>0</v>
      </c>
      <c r="K97" s="8">
        <v>0</v>
      </c>
      <c r="L97" s="8">
        <v>0</v>
      </c>
      <c r="M97" s="8">
        <v>0</v>
      </c>
      <c r="N97" s="8">
        <v>0</v>
      </c>
      <c r="O97" s="8">
        <v>0</v>
      </c>
      <c r="P97" s="8">
        <v>0</v>
      </c>
      <c r="Q97" s="8">
        <v>0</v>
      </c>
      <c r="R97" s="8">
        <v>0</v>
      </c>
      <c r="S97" s="8">
        <v>0</v>
      </c>
      <c r="T97" s="8">
        <v>293000</v>
      </c>
      <c r="U97" s="8">
        <v>0</v>
      </c>
      <c r="V97" s="8">
        <v>0</v>
      </c>
      <c r="W97" s="8">
        <v>0</v>
      </c>
      <c r="X97" s="8">
        <v>0</v>
      </c>
      <c r="Y97" s="8">
        <v>0</v>
      </c>
      <c r="Z97" s="8">
        <v>0</v>
      </c>
      <c r="AA97" s="8">
        <v>0</v>
      </c>
      <c r="AB97" s="8">
        <v>0</v>
      </c>
      <c r="AC97" s="8">
        <v>0</v>
      </c>
      <c r="AD97" s="8">
        <v>0</v>
      </c>
      <c r="AE97" s="8">
        <v>0</v>
      </c>
      <c r="AF97" s="8">
        <v>293000</v>
      </c>
      <c r="AG97" s="8">
        <v>0</v>
      </c>
      <c r="AH97" s="8">
        <v>0</v>
      </c>
      <c r="AI97" s="8">
        <v>0</v>
      </c>
      <c r="AJ97" s="8">
        <v>0</v>
      </c>
      <c r="AK97" s="8">
        <v>0</v>
      </c>
      <c r="AL97" s="8">
        <v>0</v>
      </c>
      <c r="AM97" s="8">
        <v>0</v>
      </c>
      <c r="AN97" s="8">
        <v>0</v>
      </c>
      <c r="AO97" s="8">
        <v>0</v>
      </c>
      <c r="AP97" s="8">
        <v>0</v>
      </c>
      <c r="AQ97" s="8">
        <v>0</v>
      </c>
      <c r="AR97" s="8">
        <v>0</v>
      </c>
      <c r="AS97" s="8">
        <v>0</v>
      </c>
      <c r="AT97" s="8">
        <v>0</v>
      </c>
      <c r="AU97" s="8">
        <v>0</v>
      </c>
      <c r="AV97" s="8">
        <v>0</v>
      </c>
      <c r="AW97" s="8">
        <v>0</v>
      </c>
      <c r="AX97" s="8">
        <v>0</v>
      </c>
      <c r="AY97" s="8">
        <v>0</v>
      </c>
      <c r="AZ97" s="8">
        <v>0</v>
      </c>
      <c r="BA97" s="8">
        <v>0</v>
      </c>
      <c r="BB97" s="8">
        <v>0</v>
      </c>
      <c r="BC97" s="8">
        <v>0</v>
      </c>
      <c r="BD97" s="8">
        <v>0</v>
      </c>
      <c r="BE97" s="8">
        <v>0</v>
      </c>
      <c r="BF97" s="8">
        <v>0</v>
      </c>
      <c r="BG97" s="8">
        <v>0</v>
      </c>
      <c r="BH97" s="8">
        <v>0</v>
      </c>
      <c r="BI97" s="8">
        <v>0</v>
      </c>
      <c r="BJ97" s="8">
        <v>0</v>
      </c>
      <c r="BK97" s="8">
        <v>0</v>
      </c>
      <c r="BL97" s="8">
        <v>0</v>
      </c>
      <c r="BM97" s="8">
        <v>0</v>
      </c>
      <c r="BN97" s="13" t="s">
        <v>2772</v>
      </c>
      <c r="BO97" s="13" t="s">
        <v>2772</v>
      </c>
      <c r="BP97" s="13" t="s">
        <v>2772</v>
      </c>
      <c r="BQ97" s="13" t="s">
        <v>2772</v>
      </c>
      <c r="BR97" s="13" t="s">
        <v>2772</v>
      </c>
      <c r="BS97" s="13" t="s">
        <v>2772</v>
      </c>
      <c r="BT97" s="13" t="s">
        <v>2772</v>
      </c>
      <c r="BU97" s="13" t="s">
        <v>2772</v>
      </c>
      <c r="BV97" s="13" t="s">
        <v>2772</v>
      </c>
      <c r="BW97" s="13" t="s">
        <v>2772</v>
      </c>
      <c r="BX97" s="13" t="s">
        <v>2772</v>
      </c>
      <c r="BY97" s="13" t="s">
        <v>2772</v>
      </c>
      <c r="BZ97" s="13" t="s">
        <v>2772</v>
      </c>
      <c r="CA97" s="8">
        <v>0</v>
      </c>
      <c r="CB97" s="8">
        <v>0</v>
      </c>
      <c r="CC97" s="8">
        <v>0</v>
      </c>
      <c r="CD97" s="8">
        <v>0</v>
      </c>
      <c r="CE97" s="8">
        <v>0</v>
      </c>
      <c r="CF97" s="8">
        <v>0</v>
      </c>
      <c r="CG97" s="8">
        <v>0</v>
      </c>
      <c r="CH97" s="8">
        <v>0</v>
      </c>
      <c r="CI97" s="8">
        <v>0</v>
      </c>
      <c r="CJ97" s="8">
        <v>0</v>
      </c>
      <c r="CK97" s="8">
        <v>0</v>
      </c>
      <c r="CL97" s="8">
        <v>0</v>
      </c>
      <c r="CM97" s="8">
        <v>0</v>
      </c>
      <c r="CN97" s="8">
        <v>0</v>
      </c>
      <c r="CO97" s="8">
        <v>0</v>
      </c>
      <c r="CP97" s="8">
        <v>0</v>
      </c>
      <c r="CQ97" s="8">
        <v>0</v>
      </c>
      <c r="CR97" s="13" t="s">
        <v>2772</v>
      </c>
      <c r="CS97" s="13" t="s">
        <v>2772</v>
      </c>
      <c r="CT97" s="13" t="s">
        <v>2772</v>
      </c>
      <c r="CU97" s="8">
        <v>0</v>
      </c>
      <c r="CV97" s="8">
        <v>0</v>
      </c>
      <c r="CW97" s="8">
        <v>0</v>
      </c>
      <c r="CX97" s="8">
        <v>0</v>
      </c>
      <c r="CY97" s="8">
        <v>0</v>
      </c>
      <c r="CZ97" s="8">
        <v>0</v>
      </c>
      <c r="DA97" s="13" t="s">
        <v>2772</v>
      </c>
      <c r="DB97" s="13" t="s">
        <v>2772</v>
      </c>
      <c r="DC97" s="13" t="s">
        <v>2772</v>
      </c>
      <c r="DD97" s="13" t="s">
        <v>2772</v>
      </c>
      <c r="DE97" s="8">
        <v>0</v>
      </c>
      <c r="DF97" s="8">
        <v>0</v>
      </c>
      <c r="DG97" s="8">
        <v>0</v>
      </c>
      <c r="DH97" s="8">
        <v>0</v>
      </c>
      <c r="DI97" s="17">
        <v>0</v>
      </c>
    </row>
    <row r="98" s="1" customFormat="1" ht="15.4" customHeight="1" spans="1:113">
      <c r="A98" s="9" t="s">
        <v>2919</v>
      </c>
      <c r="B98" s="10"/>
      <c r="C98" s="10" t="s">
        <v>2275</v>
      </c>
      <c r="D98" s="10" t="s">
        <v>2920</v>
      </c>
      <c r="E98" s="8">
        <v>48448311.34</v>
      </c>
      <c r="F98" s="8">
        <v>1450283.93</v>
      </c>
      <c r="G98" s="8">
        <v>652594.66</v>
      </c>
      <c r="H98" s="8">
        <v>140823.15</v>
      </c>
      <c r="I98" s="8">
        <v>0</v>
      </c>
      <c r="J98" s="8">
        <v>800</v>
      </c>
      <c r="K98" s="8">
        <v>149893.8</v>
      </c>
      <c r="L98" s="8">
        <v>227518.96</v>
      </c>
      <c r="M98" s="8">
        <v>12851.72</v>
      </c>
      <c r="N98" s="8">
        <v>95330.6</v>
      </c>
      <c r="O98" s="8">
        <v>0</v>
      </c>
      <c r="P98" s="8">
        <v>24552.44</v>
      </c>
      <c r="Q98" s="8">
        <v>98518.6</v>
      </c>
      <c r="R98" s="8">
        <v>0</v>
      </c>
      <c r="S98" s="8">
        <v>47400</v>
      </c>
      <c r="T98" s="8">
        <v>698379.91</v>
      </c>
      <c r="U98" s="8">
        <v>207527.99</v>
      </c>
      <c r="V98" s="8">
        <v>78538</v>
      </c>
      <c r="W98" s="8">
        <v>0</v>
      </c>
      <c r="X98" s="8">
        <v>0</v>
      </c>
      <c r="Y98" s="8">
        <v>0</v>
      </c>
      <c r="Z98" s="8">
        <v>623.18</v>
      </c>
      <c r="AA98" s="8">
        <v>26</v>
      </c>
      <c r="AB98" s="8">
        <v>222</v>
      </c>
      <c r="AC98" s="8">
        <v>0</v>
      </c>
      <c r="AD98" s="8">
        <v>2916</v>
      </c>
      <c r="AE98" s="8">
        <v>0</v>
      </c>
      <c r="AF98" s="8">
        <v>2960</v>
      </c>
      <c r="AG98" s="8">
        <v>10800</v>
      </c>
      <c r="AH98" s="8">
        <v>0</v>
      </c>
      <c r="AI98" s="8">
        <v>44953</v>
      </c>
      <c r="AJ98" s="8">
        <v>17298</v>
      </c>
      <c r="AK98" s="8">
        <v>0</v>
      </c>
      <c r="AL98" s="8">
        <v>0</v>
      </c>
      <c r="AM98" s="8">
        <v>0</v>
      </c>
      <c r="AN98" s="8">
        <v>257200</v>
      </c>
      <c r="AO98" s="8">
        <v>0</v>
      </c>
      <c r="AP98" s="8">
        <v>15938.74</v>
      </c>
      <c r="AQ98" s="8">
        <v>14070.36</v>
      </c>
      <c r="AR98" s="8">
        <v>0</v>
      </c>
      <c r="AS98" s="8">
        <v>15000</v>
      </c>
      <c r="AT98" s="8">
        <v>0</v>
      </c>
      <c r="AU98" s="8">
        <v>30306.64</v>
      </c>
      <c r="AV98" s="8">
        <v>46278177.5</v>
      </c>
      <c r="AW98" s="8">
        <v>0</v>
      </c>
      <c r="AX98" s="8">
        <v>0</v>
      </c>
      <c r="AY98" s="8">
        <v>0</v>
      </c>
      <c r="AZ98" s="8">
        <v>0</v>
      </c>
      <c r="BA98" s="8">
        <v>0</v>
      </c>
      <c r="BB98" s="8">
        <v>0</v>
      </c>
      <c r="BC98" s="8">
        <v>0</v>
      </c>
      <c r="BD98" s="8">
        <v>46278177.5</v>
      </c>
      <c r="BE98" s="8">
        <v>0</v>
      </c>
      <c r="BF98" s="8">
        <v>0</v>
      </c>
      <c r="BG98" s="8">
        <v>0</v>
      </c>
      <c r="BH98" s="8">
        <v>0</v>
      </c>
      <c r="BI98" s="8">
        <v>0</v>
      </c>
      <c r="BJ98" s="8">
        <v>0</v>
      </c>
      <c r="BK98" s="8">
        <v>0</v>
      </c>
      <c r="BL98" s="8">
        <v>0</v>
      </c>
      <c r="BM98" s="8">
        <v>0</v>
      </c>
      <c r="BN98" s="13" t="s">
        <v>2772</v>
      </c>
      <c r="BO98" s="13" t="s">
        <v>2772</v>
      </c>
      <c r="BP98" s="13" t="s">
        <v>2772</v>
      </c>
      <c r="BQ98" s="13" t="s">
        <v>2772</v>
      </c>
      <c r="BR98" s="13" t="s">
        <v>2772</v>
      </c>
      <c r="BS98" s="13" t="s">
        <v>2772</v>
      </c>
      <c r="BT98" s="13" t="s">
        <v>2772</v>
      </c>
      <c r="BU98" s="13" t="s">
        <v>2772</v>
      </c>
      <c r="BV98" s="13" t="s">
        <v>2772</v>
      </c>
      <c r="BW98" s="13" t="s">
        <v>2772</v>
      </c>
      <c r="BX98" s="13" t="s">
        <v>2772</v>
      </c>
      <c r="BY98" s="13" t="s">
        <v>2772</v>
      </c>
      <c r="BZ98" s="13" t="s">
        <v>2772</v>
      </c>
      <c r="CA98" s="8">
        <v>21470</v>
      </c>
      <c r="CB98" s="8">
        <v>0</v>
      </c>
      <c r="CC98" s="8">
        <v>21470</v>
      </c>
      <c r="CD98" s="8">
        <v>0</v>
      </c>
      <c r="CE98" s="8">
        <v>0</v>
      </c>
      <c r="CF98" s="8">
        <v>0</v>
      </c>
      <c r="CG98" s="8">
        <v>0</v>
      </c>
      <c r="CH98" s="8">
        <v>0</v>
      </c>
      <c r="CI98" s="8">
        <v>0</v>
      </c>
      <c r="CJ98" s="8">
        <v>0</v>
      </c>
      <c r="CK98" s="8">
        <v>0</v>
      </c>
      <c r="CL98" s="8">
        <v>0</v>
      </c>
      <c r="CM98" s="8">
        <v>0</v>
      </c>
      <c r="CN98" s="8">
        <v>0</v>
      </c>
      <c r="CO98" s="8">
        <v>0</v>
      </c>
      <c r="CP98" s="8">
        <v>0</v>
      </c>
      <c r="CQ98" s="8">
        <v>0</v>
      </c>
      <c r="CR98" s="13" t="s">
        <v>2772</v>
      </c>
      <c r="CS98" s="13" t="s">
        <v>2772</v>
      </c>
      <c r="CT98" s="13" t="s">
        <v>2772</v>
      </c>
      <c r="CU98" s="8">
        <v>0</v>
      </c>
      <c r="CV98" s="8">
        <v>0</v>
      </c>
      <c r="CW98" s="8">
        <v>0</v>
      </c>
      <c r="CX98" s="8">
        <v>0</v>
      </c>
      <c r="CY98" s="8">
        <v>0</v>
      </c>
      <c r="CZ98" s="8">
        <v>0</v>
      </c>
      <c r="DA98" s="13" t="s">
        <v>2772</v>
      </c>
      <c r="DB98" s="13" t="s">
        <v>2772</v>
      </c>
      <c r="DC98" s="13" t="s">
        <v>2772</v>
      </c>
      <c r="DD98" s="13" t="s">
        <v>2772</v>
      </c>
      <c r="DE98" s="8">
        <v>0</v>
      </c>
      <c r="DF98" s="8">
        <v>0</v>
      </c>
      <c r="DG98" s="8">
        <v>0</v>
      </c>
      <c r="DH98" s="8">
        <v>0</v>
      </c>
      <c r="DI98" s="17">
        <v>0</v>
      </c>
    </row>
    <row r="99" s="1" customFormat="1" ht="15.4" customHeight="1" spans="1:113">
      <c r="A99" s="9" t="s">
        <v>2921</v>
      </c>
      <c r="B99" s="10"/>
      <c r="C99" s="10" t="s">
        <v>2275</v>
      </c>
      <c r="D99" s="10" t="s">
        <v>2922</v>
      </c>
      <c r="E99" s="8">
        <v>48448311.34</v>
      </c>
      <c r="F99" s="8">
        <v>1450283.93</v>
      </c>
      <c r="G99" s="8">
        <v>652594.66</v>
      </c>
      <c r="H99" s="8">
        <v>140823.15</v>
      </c>
      <c r="I99" s="8">
        <v>0</v>
      </c>
      <c r="J99" s="8">
        <v>800</v>
      </c>
      <c r="K99" s="8">
        <v>149893.8</v>
      </c>
      <c r="L99" s="8">
        <v>227518.96</v>
      </c>
      <c r="M99" s="8">
        <v>12851.72</v>
      </c>
      <c r="N99" s="8">
        <v>95330.6</v>
      </c>
      <c r="O99" s="8">
        <v>0</v>
      </c>
      <c r="P99" s="8">
        <v>24552.44</v>
      </c>
      <c r="Q99" s="8">
        <v>98518.6</v>
      </c>
      <c r="R99" s="8">
        <v>0</v>
      </c>
      <c r="S99" s="8">
        <v>47400</v>
      </c>
      <c r="T99" s="8">
        <v>698379.91</v>
      </c>
      <c r="U99" s="8">
        <v>207527.99</v>
      </c>
      <c r="V99" s="8">
        <v>78538</v>
      </c>
      <c r="W99" s="8">
        <v>0</v>
      </c>
      <c r="X99" s="8">
        <v>0</v>
      </c>
      <c r="Y99" s="8">
        <v>0</v>
      </c>
      <c r="Z99" s="8">
        <v>623.18</v>
      </c>
      <c r="AA99" s="8">
        <v>26</v>
      </c>
      <c r="AB99" s="8">
        <v>222</v>
      </c>
      <c r="AC99" s="8">
        <v>0</v>
      </c>
      <c r="AD99" s="8">
        <v>2916</v>
      </c>
      <c r="AE99" s="8">
        <v>0</v>
      </c>
      <c r="AF99" s="8">
        <v>2960</v>
      </c>
      <c r="AG99" s="8">
        <v>10800</v>
      </c>
      <c r="AH99" s="8">
        <v>0</v>
      </c>
      <c r="AI99" s="8">
        <v>44953</v>
      </c>
      <c r="AJ99" s="8">
        <v>17298</v>
      </c>
      <c r="AK99" s="8">
        <v>0</v>
      </c>
      <c r="AL99" s="8">
        <v>0</v>
      </c>
      <c r="AM99" s="8">
        <v>0</v>
      </c>
      <c r="AN99" s="8">
        <v>257200</v>
      </c>
      <c r="AO99" s="8">
        <v>0</v>
      </c>
      <c r="AP99" s="8">
        <v>15938.74</v>
      </c>
      <c r="AQ99" s="8">
        <v>14070.36</v>
      </c>
      <c r="AR99" s="8">
        <v>0</v>
      </c>
      <c r="AS99" s="8">
        <v>15000</v>
      </c>
      <c r="AT99" s="8">
        <v>0</v>
      </c>
      <c r="AU99" s="8">
        <v>30306.64</v>
      </c>
      <c r="AV99" s="8">
        <v>46278177.5</v>
      </c>
      <c r="AW99" s="8">
        <v>0</v>
      </c>
      <c r="AX99" s="8">
        <v>0</v>
      </c>
      <c r="AY99" s="8">
        <v>0</v>
      </c>
      <c r="AZ99" s="8">
        <v>0</v>
      </c>
      <c r="BA99" s="8">
        <v>0</v>
      </c>
      <c r="BB99" s="8">
        <v>0</v>
      </c>
      <c r="BC99" s="8">
        <v>0</v>
      </c>
      <c r="BD99" s="8">
        <v>46278177.5</v>
      </c>
      <c r="BE99" s="8">
        <v>0</v>
      </c>
      <c r="BF99" s="8">
        <v>0</v>
      </c>
      <c r="BG99" s="8">
        <v>0</v>
      </c>
      <c r="BH99" s="8">
        <v>0</v>
      </c>
      <c r="BI99" s="8">
        <v>0</v>
      </c>
      <c r="BJ99" s="8">
        <v>0</v>
      </c>
      <c r="BK99" s="8">
        <v>0</v>
      </c>
      <c r="BL99" s="8">
        <v>0</v>
      </c>
      <c r="BM99" s="8">
        <v>0</v>
      </c>
      <c r="BN99" s="13" t="s">
        <v>2772</v>
      </c>
      <c r="BO99" s="13" t="s">
        <v>2772</v>
      </c>
      <c r="BP99" s="13" t="s">
        <v>2772</v>
      </c>
      <c r="BQ99" s="13" t="s">
        <v>2772</v>
      </c>
      <c r="BR99" s="13" t="s">
        <v>2772</v>
      </c>
      <c r="BS99" s="13" t="s">
        <v>2772</v>
      </c>
      <c r="BT99" s="13" t="s">
        <v>2772</v>
      </c>
      <c r="BU99" s="13" t="s">
        <v>2772</v>
      </c>
      <c r="BV99" s="13" t="s">
        <v>2772</v>
      </c>
      <c r="BW99" s="13" t="s">
        <v>2772</v>
      </c>
      <c r="BX99" s="13" t="s">
        <v>2772</v>
      </c>
      <c r="BY99" s="13" t="s">
        <v>2772</v>
      </c>
      <c r="BZ99" s="13" t="s">
        <v>2772</v>
      </c>
      <c r="CA99" s="8">
        <v>21470</v>
      </c>
      <c r="CB99" s="8">
        <v>0</v>
      </c>
      <c r="CC99" s="8">
        <v>21470</v>
      </c>
      <c r="CD99" s="8">
        <v>0</v>
      </c>
      <c r="CE99" s="8">
        <v>0</v>
      </c>
      <c r="CF99" s="8">
        <v>0</v>
      </c>
      <c r="CG99" s="8">
        <v>0</v>
      </c>
      <c r="CH99" s="8">
        <v>0</v>
      </c>
      <c r="CI99" s="8">
        <v>0</v>
      </c>
      <c r="CJ99" s="8">
        <v>0</v>
      </c>
      <c r="CK99" s="8">
        <v>0</v>
      </c>
      <c r="CL99" s="8">
        <v>0</v>
      </c>
      <c r="CM99" s="8">
        <v>0</v>
      </c>
      <c r="CN99" s="8">
        <v>0</v>
      </c>
      <c r="CO99" s="8">
        <v>0</v>
      </c>
      <c r="CP99" s="8">
        <v>0</v>
      </c>
      <c r="CQ99" s="8">
        <v>0</v>
      </c>
      <c r="CR99" s="13" t="s">
        <v>2772</v>
      </c>
      <c r="CS99" s="13" t="s">
        <v>2772</v>
      </c>
      <c r="CT99" s="13" t="s">
        <v>2772</v>
      </c>
      <c r="CU99" s="8">
        <v>0</v>
      </c>
      <c r="CV99" s="8">
        <v>0</v>
      </c>
      <c r="CW99" s="8">
        <v>0</v>
      </c>
      <c r="CX99" s="8">
        <v>0</v>
      </c>
      <c r="CY99" s="8">
        <v>0</v>
      </c>
      <c r="CZ99" s="8">
        <v>0</v>
      </c>
      <c r="DA99" s="13" t="s">
        <v>2772</v>
      </c>
      <c r="DB99" s="13" t="s">
        <v>2772</v>
      </c>
      <c r="DC99" s="13" t="s">
        <v>2772</v>
      </c>
      <c r="DD99" s="13" t="s">
        <v>2772</v>
      </c>
      <c r="DE99" s="8">
        <v>0</v>
      </c>
      <c r="DF99" s="8">
        <v>0</v>
      </c>
      <c r="DG99" s="8">
        <v>0</v>
      </c>
      <c r="DH99" s="8">
        <v>0</v>
      </c>
      <c r="DI99" s="17">
        <v>0</v>
      </c>
    </row>
    <row r="100" s="1" customFormat="1" ht="15.4" customHeight="1" spans="1:113">
      <c r="A100" s="9" t="s">
        <v>2923</v>
      </c>
      <c r="B100" s="10"/>
      <c r="C100" s="10" t="s">
        <v>2275</v>
      </c>
      <c r="D100" s="10" t="s">
        <v>940</v>
      </c>
      <c r="E100" s="8">
        <v>55450182.6</v>
      </c>
      <c r="F100" s="8">
        <v>3401829.06</v>
      </c>
      <c r="G100" s="8">
        <v>1494895.9</v>
      </c>
      <c r="H100" s="8">
        <v>587478</v>
      </c>
      <c r="I100" s="8">
        <v>529686</v>
      </c>
      <c r="J100" s="8">
        <v>0</v>
      </c>
      <c r="K100" s="8">
        <v>29942</v>
      </c>
      <c r="L100" s="8">
        <v>320848.96</v>
      </c>
      <c r="M100" s="8">
        <v>0</v>
      </c>
      <c r="N100" s="8">
        <v>189746.3</v>
      </c>
      <c r="O100" s="8">
        <v>0</v>
      </c>
      <c r="P100" s="8">
        <v>36638.6</v>
      </c>
      <c r="Q100" s="8">
        <v>188193.3</v>
      </c>
      <c r="R100" s="8">
        <v>0</v>
      </c>
      <c r="S100" s="8">
        <v>24400</v>
      </c>
      <c r="T100" s="8">
        <v>1564453.54</v>
      </c>
      <c r="U100" s="8">
        <v>347949.68</v>
      </c>
      <c r="V100" s="8">
        <v>176580</v>
      </c>
      <c r="W100" s="8">
        <v>0</v>
      </c>
      <c r="X100" s="8">
        <v>0</v>
      </c>
      <c r="Y100" s="8">
        <v>1998</v>
      </c>
      <c r="Z100" s="8">
        <v>19243.26</v>
      </c>
      <c r="AA100" s="8">
        <v>55469</v>
      </c>
      <c r="AB100" s="8">
        <v>296</v>
      </c>
      <c r="AC100" s="8">
        <v>14600</v>
      </c>
      <c r="AD100" s="8">
        <v>128147.48</v>
      </c>
      <c r="AE100" s="8">
        <v>0</v>
      </c>
      <c r="AF100" s="8">
        <v>16847</v>
      </c>
      <c r="AG100" s="8">
        <v>0</v>
      </c>
      <c r="AH100" s="8">
        <v>35678</v>
      </c>
      <c r="AI100" s="8">
        <v>137067</v>
      </c>
      <c r="AJ100" s="8">
        <v>112405</v>
      </c>
      <c r="AK100" s="8">
        <v>1205</v>
      </c>
      <c r="AL100" s="8">
        <v>0</v>
      </c>
      <c r="AM100" s="8">
        <v>0</v>
      </c>
      <c r="AN100" s="8">
        <v>31950</v>
      </c>
      <c r="AO100" s="8">
        <v>0</v>
      </c>
      <c r="AP100" s="8">
        <v>26611</v>
      </c>
      <c r="AQ100" s="8">
        <v>45200</v>
      </c>
      <c r="AR100" s="8">
        <v>54211.27</v>
      </c>
      <c r="AS100" s="8">
        <v>149686.35</v>
      </c>
      <c r="AT100" s="8">
        <v>0</v>
      </c>
      <c r="AU100" s="8">
        <v>209309.5</v>
      </c>
      <c r="AV100" s="8">
        <v>87384</v>
      </c>
      <c r="AW100" s="8">
        <v>0</v>
      </c>
      <c r="AX100" s="8">
        <v>0</v>
      </c>
      <c r="AY100" s="8">
        <v>0</v>
      </c>
      <c r="AZ100" s="8">
        <v>0</v>
      </c>
      <c r="BA100" s="8">
        <v>73704</v>
      </c>
      <c r="BB100" s="8">
        <v>0</v>
      </c>
      <c r="BC100" s="8">
        <v>13440</v>
      </c>
      <c r="BD100" s="8">
        <v>0</v>
      </c>
      <c r="BE100" s="8">
        <v>240</v>
      </c>
      <c r="BF100" s="8">
        <v>0</v>
      </c>
      <c r="BG100" s="8">
        <v>0</v>
      </c>
      <c r="BH100" s="8">
        <v>0</v>
      </c>
      <c r="BI100" s="8">
        <v>0</v>
      </c>
      <c r="BJ100" s="8">
        <v>0</v>
      </c>
      <c r="BK100" s="8">
        <v>0</v>
      </c>
      <c r="BL100" s="8">
        <v>0</v>
      </c>
      <c r="BM100" s="8">
        <v>0</v>
      </c>
      <c r="BN100" s="13" t="s">
        <v>2772</v>
      </c>
      <c r="BO100" s="13" t="s">
        <v>2772</v>
      </c>
      <c r="BP100" s="13" t="s">
        <v>2772</v>
      </c>
      <c r="BQ100" s="13" t="s">
        <v>2772</v>
      </c>
      <c r="BR100" s="13" t="s">
        <v>2772</v>
      </c>
      <c r="BS100" s="13" t="s">
        <v>2772</v>
      </c>
      <c r="BT100" s="13" t="s">
        <v>2772</v>
      </c>
      <c r="BU100" s="13" t="s">
        <v>2772</v>
      </c>
      <c r="BV100" s="13" t="s">
        <v>2772</v>
      </c>
      <c r="BW100" s="13" t="s">
        <v>2772</v>
      </c>
      <c r="BX100" s="13" t="s">
        <v>2772</v>
      </c>
      <c r="BY100" s="13" t="s">
        <v>2772</v>
      </c>
      <c r="BZ100" s="13" t="s">
        <v>2772</v>
      </c>
      <c r="CA100" s="8">
        <v>10820</v>
      </c>
      <c r="CB100" s="8">
        <v>0</v>
      </c>
      <c r="CC100" s="8">
        <v>10820</v>
      </c>
      <c r="CD100" s="8">
        <v>0</v>
      </c>
      <c r="CE100" s="8">
        <v>0</v>
      </c>
      <c r="CF100" s="8">
        <v>0</v>
      </c>
      <c r="CG100" s="8">
        <v>0</v>
      </c>
      <c r="CH100" s="8">
        <v>0</v>
      </c>
      <c r="CI100" s="8">
        <v>0</v>
      </c>
      <c r="CJ100" s="8">
        <v>0</v>
      </c>
      <c r="CK100" s="8">
        <v>0</v>
      </c>
      <c r="CL100" s="8">
        <v>0</v>
      </c>
      <c r="CM100" s="8">
        <v>0</v>
      </c>
      <c r="CN100" s="8">
        <v>0</v>
      </c>
      <c r="CO100" s="8">
        <v>0</v>
      </c>
      <c r="CP100" s="8">
        <v>0</v>
      </c>
      <c r="CQ100" s="8">
        <v>0</v>
      </c>
      <c r="CR100" s="13" t="s">
        <v>2772</v>
      </c>
      <c r="CS100" s="13" t="s">
        <v>2772</v>
      </c>
      <c r="CT100" s="13" t="s">
        <v>2772</v>
      </c>
      <c r="CU100" s="8">
        <v>50385696</v>
      </c>
      <c r="CV100" s="8">
        <v>0</v>
      </c>
      <c r="CW100" s="8">
        <v>0</v>
      </c>
      <c r="CX100" s="8">
        <v>50385696</v>
      </c>
      <c r="CY100" s="8">
        <v>0</v>
      </c>
      <c r="CZ100" s="8">
        <v>0</v>
      </c>
      <c r="DA100" s="13" t="s">
        <v>2772</v>
      </c>
      <c r="DB100" s="13" t="s">
        <v>2772</v>
      </c>
      <c r="DC100" s="13" t="s">
        <v>2772</v>
      </c>
      <c r="DD100" s="13" t="s">
        <v>2772</v>
      </c>
      <c r="DE100" s="8">
        <v>0</v>
      </c>
      <c r="DF100" s="8">
        <v>0</v>
      </c>
      <c r="DG100" s="8">
        <v>0</v>
      </c>
      <c r="DH100" s="8">
        <v>0</v>
      </c>
      <c r="DI100" s="17">
        <v>0</v>
      </c>
    </row>
    <row r="101" s="1" customFormat="1" ht="15.4" customHeight="1" spans="1:113">
      <c r="A101" s="9" t="s">
        <v>2924</v>
      </c>
      <c r="B101" s="10"/>
      <c r="C101" s="10" t="s">
        <v>2275</v>
      </c>
      <c r="D101" s="10" t="s">
        <v>2925</v>
      </c>
      <c r="E101" s="8">
        <v>5977086.6</v>
      </c>
      <c r="F101" s="8">
        <v>3401829.06</v>
      </c>
      <c r="G101" s="8">
        <v>1494895.9</v>
      </c>
      <c r="H101" s="8">
        <v>587478</v>
      </c>
      <c r="I101" s="8">
        <v>529686</v>
      </c>
      <c r="J101" s="8">
        <v>0</v>
      </c>
      <c r="K101" s="8">
        <v>29942</v>
      </c>
      <c r="L101" s="8">
        <v>320848.96</v>
      </c>
      <c r="M101" s="8">
        <v>0</v>
      </c>
      <c r="N101" s="8">
        <v>189746.3</v>
      </c>
      <c r="O101" s="8">
        <v>0</v>
      </c>
      <c r="P101" s="8">
        <v>36638.6</v>
      </c>
      <c r="Q101" s="8">
        <v>188193.3</v>
      </c>
      <c r="R101" s="8">
        <v>0</v>
      </c>
      <c r="S101" s="8">
        <v>24400</v>
      </c>
      <c r="T101" s="8">
        <v>1184453.54</v>
      </c>
      <c r="U101" s="8">
        <v>197949.68</v>
      </c>
      <c r="V101" s="8">
        <v>106580</v>
      </c>
      <c r="W101" s="8">
        <v>0</v>
      </c>
      <c r="X101" s="8">
        <v>0</v>
      </c>
      <c r="Y101" s="8">
        <v>1998</v>
      </c>
      <c r="Z101" s="8">
        <v>19243.26</v>
      </c>
      <c r="AA101" s="8">
        <v>5469</v>
      </c>
      <c r="AB101" s="8">
        <v>296</v>
      </c>
      <c r="AC101" s="8">
        <v>14600</v>
      </c>
      <c r="AD101" s="8">
        <v>128147.48</v>
      </c>
      <c r="AE101" s="8">
        <v>0</v>
      </c>
      <c r="AF101" s="8">
        <v>16847</v>
      </c>
      <c r="AG101" s="8">
        <v>0</v>
      </c>
      <c r="AH101" s="8">
        <v>35678</v>
      </c>
      <c r="AI101" s="8">
        <v>27067</v>
      </c>
      <c r="AJ101" s="8">
        <v>112405</v>
      </c>
      <c r="AK101" s="8">
        <v>1205</v>
      </c>
      <c r="AL101" s="8">
        <v>0</v>
      </c>
      <c r="AM101" s="8">
        <v>0</v>
      </c>
      <c r="AN101" s="8">
        <v>31950</v>
      </c>
      <c r="AO101" s="8">
        <v>0</v>
      </c>
      <c r="AP101" s="8">
        <v>26611</v>
      </c>
      <c r="AQ101" s="8">
        <v>45200</v>
      </c>
      <c r="AR101" s="8">
        <v>54211.27</v>
      </c>
      <c r="AS101" s="8">
        <v>149686.35</v>
      </c>
      <c r="AT101" s="8">
        <v>0</v>
      </c>
      <c r="AU101" s="8">
        <v>209309.5</v>
      </c>
      <c r="AV101" s="8">
        <v>87384</v>
      </c>
      <c r="AW101" s="8">
        <v>0</v>
      </c>
      <c r="AX101" s="8">
        <v>0</v>
      </c>
      <c r="AY101" s="8">
        <v>0</v>
      </c>
      <c r="AZ101" s="8">
        <v>0</v>
      </c>
      <c r="BA101" s="8">
        <v>73704</v>
      </c>
      <c r="BB101" s="8">
        <v>0</v>
      </c>
      <c r="BC101" s="8">
        <v>13440</v>
      </c>
      <c r="BD101" s="8">
        <v>0</v>
      </c>
      <c r="BE101" s="8">
        <v>240</v>
      </c>
      <c r="BF101" s="8">
        <v>0</v>
      </c>
      <c r="BG101" s="8">
        <v>0</v>
      </c>
      <c r="BH101" s="8">
        <v>0</v>
      </c>
      <c r="BI101" s="8">
        <v>0</v>
      </c>
      <c r="BJ101" s="8">
        <v>0</v>
      </c>
      <c r="BK101" s="8">
        <v>0</v>
      </c>
      <c r="BL101" s="8">
        <v>0</v>
      </c>
      <c r="BM101" s="8">
        <v>0</v>
      </c>
      <c r="BN101" s="13" t="s">
        <v>2772</v>
      </c>
      <c r="BO101" s="13" t="s">
        <v>2772</v>
      </c>
      <c r="BP101" s="13" t="s">
        <v>2772</v>
      </c>
      <c r="BQ101" s="13" t="s">
        <v>2772</v>
      </c>
      <c r="BR101" s="13" t="s">
        <v>2772</v>
      </c>
      <c r="BS101" s="13" t="s">
        <v>2772</v>
      </c>
      <c r="BT101" s="13" t="s">
        <v>2772</v>
      </c>
      <c r="BU101" s="13" t="s">
        <v>2772</v>
      </c>
      <c r="BV101" s="13" t="s">
        <v>2772</v>
      </c>
      <c r="BW101" s="13" t="s">
        <v>2772</v>
      </c>
      <c r="BX101" s="13" t="s">
        <v>2772</v>
      </c>
      <c r="BY101" s="13" t="s">
        <v>2772</v>
      </c>
      <c r="BZ101" s="13" t="s">
        <v>2772</v>
      </c>
      <c r="CA101" s="8">
        <v>10820</v>
      </c>
      <c r="CB101" s="8">
        <v>0</v>
      </c>
      <c r="CC101" s="8">
        <v>10820</v>
      </c>
      <c r="CD101" s="8">
        <v>0</v>
      </c>
      <c r="CE101" s="8">
        <v>0</v>
      </c>
      <c r="CF101" s="8">
        <v>0</v>
      </c>
      <c r="CG101" s="8">
        <v>0</v>
      </c>
      <c r="CH101" s="8">
        <v>0</v>
      </c>
      <c r="CI101" s="8">
        <v>0</v>
      </c>
      <c r="CJ101" s="8">
        <v>0</v>
      </c>
      <c r="CK101" s="8">
        <v>0</v>
      </c>
      <c r="CL101" s="8">
        <v>0</v>
      </c>
      <c r="CM101" s="8">
        <v>0</v>
      </c>
      <c r="CN101" s="8">
        <v>0</v>
      </c>
      <c r="CO101" s="8">
        <v>0</v>
      </c>
      <c r="CP101" s="8">
        <v>0</v>
      </c>
      <c r="CQ101" s="8">
        <v>0</v>
      </c>
      <c r="CR101" s="13" t="s">
        <v>2772</v>
      </c>
      <c r="CS101" s="13" t="s">
        <v>2772</v>
      </c>
      <c r="CT101" s="13" t="s">
        <v>2772</v>
      </c>
      <c r="CU101" s="8">
        <v>1292600</v>
      </c>
      <c r="CV101" s="8">
        <v>0</v>
      </c>
      <c r="CW101" s="8">
        <v>0</v>
      </c>
      <c r="CX101" s="8">
        <v>1292600</v>
      </c>
      <c r="CY101" s="8">
        <v>0</v>
      </c>
      <c r="CZ101" s="8">
        <v>0</v>
      </c>
      <c r="DA101" s="13" t="s">
        <v>2772</v>
      </c>
      <c r="DB101" s="13" t="s">
        <v>2772</v>
      </c>
      <c r="DC101" s="13" t="s">
        <v>2772</v>
      </c>
      <c r="DD101" s="13" t="s">
        <v>2772</v>
      </c>
      <c r="DE101" s="8">
        <v>0</v>
      </c>
      <c r="DF101" s="8">
        <v>0</v>
      </c>
      <c r="DG101" s="8">
        <v>0</v>
      </c>
      <c r="DH101" s="8">
        <v>0</v>
      </c>
      <c r="DI101" s="17">
        <v>0</v>
      </c>
    </row>
    <row r="102" s="1" customFormat="1" ht="15.4" customHeight="1" spans="1:113">
      <c r="A102" s="9" t="s">
        <v>2926</v>
      </c>
      <c r="B102" s="10"/>
      <c r="C102" s="10" t="s">
        <v>2275</v>
      </c>
      <c r="D102" s="10" t="s">
        <v>2777</v>
      </c>
      <c r="E102" s="8">
        <v>3483103.24</v>
      </c>
      <c r="F102" s="8">
        <v>2468017.94</v>
      </c>
      <c r="G102" s="8">
        <v>1055587.9</v>
      </c>
      <c r="H102" s="8">
        <v>430002</v>
      </c>
      <c r="I102" s="8">
        <v>405531</v>
      </c>
      <c r="J102" s="8">
        <v>0</v>
      </c>
      <c r="K102" s="8">
        <v>29942</v>
      </c>
      <c r="L102" s="8">
        <v>225625.6</v>
      </c>
      <c r="M102" s="8">
        <v>0</v>
      </c>
      <c r="N102" s="8">
        <v>134195.5</v>
      </c>
      <c r="O102" s="8">
        <v>0</v>
      </c>
      <c r="P102" s="8">
        <v>30071.84</v>
      </c>
      <c r="Q102" s="8">
        <v>132662.1</v>
      </c>
      <c r="R102" s="8">
        <v>0</v>
      </c>
      <c r="S102" s="8">
        <v>24400</v>
      </c>
      <c r="T102" s="8">
        <v>987873.3</v>
      </c>
      <c r="U102" s="8">
        <v>160047.68</v>
      </c>
      <c r="V102" s="8">
        <v>106580</v>
      </c>
      <c r="W102" s="8">
        <v>0</v>
      </c>
      <c r="X102" s="8">
        <v>0</v>
      </c>
      <c r="Y102" s="8">
        <v>1998</v>
      </c>
      <c r="Z102" s="8">
        <v>16349.12</v>
      </c>
      <c r="AA102" s="8">
        <v>3840</v>
      </c>
      <c r="AB102" s="8">
        <v>296</v>
      </c>
      <c r="AC102" s="8">
        <v>14600</v>
      </c>
      <c r="AD102" s="8">
        <v>124611.48</v>
      </c>
      <c r="AE102" s="8">
        <v>0</v>
      </c>
      <c r="AF102" s="8">
        <v>11482</v>
      </c>
      <c r="AG102" s="8">
        <v>0</v>
      </c>
      <c r="AH102" s="8">
        <v>22898</v>
      </c>
      <c r="AI102" s="8">
        <v>21149</v>
      </c>
      <c r="AJ102" s="8">
        <v>93707</v>
      </c>
      <c r="AK102" s="8">
        <v>1205</v>
      </c>
      <c r="AL102" s="8">
        <v>0</v>
      </c>
      <c r="AM102" s="8">
        <v>0</v>
      </c>
      <c r="AN102" s="8">
        <v>14350</v>
      </c>
      <c r="AO102" s="8">
        <v>0</v>
      </c>
      <c r="AP102" s="8">
        <v>19947</v>
      </c>
      <c r="AQ102" s="8">
        <v>31317</v>
      </c>
      <c r="AR102" s="8">
        <v>44440.17</v>
      </c>
      <c r="AS102" s="8">
        <v>116271.35</v>
      </c>
      <c r="AT102" s="8">
        <v>0</v>
      </c>
      <c r="AU102" s="8">
        <v>182784.5</v>
      </c>
      <c r="AV102" s="8">
        <v>16392</v>
      </c>
      <c r="AW102" s="8">
        <v>0</v>
      </c>
      <c r="AX102" s="8">
        <v>0</v>
      </c>
      <c r="AY102" s="8">
        <v>0</v>
      </c>
      <c r="AZ102" s="8">
        <v>0</v>
      </c>
      <c r="BA102" s="8">
        <v>2712</v>
      </c>
      <c r="BB102" s="8">
        <v>0</v>
      </c>
      <c r="BC102" s="8">
        <v>13440</v>
      </c>
      <c r="BD102" s="8">
        <v>0</v>
      </c>
      <c r="BE102" s="8">
        <v>240</v>
      </c>
      <c r="BF102" s="8">
        <v>0</v>
      </c>
      <c r="BG102" s="8">
        <v>0</v>
      </c>
      <c r="BH102" s="8">
        <v>0</v>
      </c>
      <c r="BI102" s="8">
        <v>0</v>
      </c>
      <c r="BJ102" s="8">
        <v>0</v>
      </c>
      <c r="BK102" s="8">
        <v>0</v>
      </c>
      <c r="BL102" s="8">
        <v>0</v>
      </c>
      <c r="BM102" s="8">
        <v>0</v>
      </c>
      <c r="BN102" s="13" t="s">
        <v>2772</v>
      </c>
      <c r="BO102" s="13" t="s">
        <v>2772</v>
      </c>
      <c r="BP102" s="13" t="s">
        <v>2772</v>
      </c>
      <c r="BQ102" s="13" t="s">
        <v>2772</v>
      </c>
      <c r="BR102" s="13" t="s">
        <v>2772</v>
      </c>
      <c r="BS102" s="13" t="s">
        <v>2772</v>
      </c>
      <c r="BT102" s="13" t="s">
        <v>2772</v>
      </c>
      <c r="BU102" s="13" t="s">
        <v>2772</v>
      </c>
      <c r="BV102" s="13" t="s">
        <v>2772</v>
      </c>
      <c r="BW102" s="13" t="s">
        <v>2772</v>
      </c>
      <c r="BX102" s="13" t="s">
        <v>2772</v>
      </c>
      <c r="BY102" s="13" t="s">
        <v>2772</v>
      </c>
      <c r="BZ102" s="13" t="s">
        <v>2772</v>
      </c>
      <c r="CA102" s="8">
        <v>10820</v>
      </c>
      <c r="CB102" s="8">
        <v>0</v>
      </c>
      <c r="CC102" s="8">
        <v>10820</v>
      </c>
      <c r="CD102" s="8">
        <v>0</v>
      </c>
      <c r="CE102" s="8">
        <v>0</v>
      </c>
      <c r="CF102" s="8">
        <v>0</v>
      </c>
      <c r="CG102" s="8">
        <v>0</v>
      </c>
      <c r="CH102" s="8">
        <v>0</v>
      </c>
      <c r="CI102" s="8">
        <v>0</v>
      </c>
      <c r="CJ102" s="8">
        <v>0</v>
      </c>
      <c r="CK102" s="8">
        <v>0</v>
      </c>
      <c r="CL102" s="8">
        <v>0</v>
      </c>
      <c r="CM102" s="8">
        <v>0</v>
      </c>
      <c r="CN102" s="8">
        <v>0</v>
      </c>
      <c r="CO102" s="8">
        <v>0</v>
      </c>
      <c r="CP102" s="8">
        <v>0</v>
      </c>
      <c r="CQ102" s="8">
        <v>0</v>
      </c>
      <c r="CR102" s="13" t="s">
        <v>2772</v>
      </c>
      <c r="CS102" s="13" t="s">
        <v>2772</v>
      </c>
      <c r="CT102" s="13" t="s">
        <v>2772</v>
      </c>
      <c r="CU102" s="8">
        <v>0</v>
      </c>
      <c r="CV102" s="8">
        <v>0</v>
      </c>
      <c r="CW102" s="8">
        <v>0</v>
      </c>
      <c r="CX102" s="8">
        <v>0</v>
      </c>
      <c r="CY102" s="8">
        <v>0</v>
      </c>
      <c r="CZ102" s="8">
        <v>0</v>
      </c>
      <c r="DA102" s="13" t="s">
        <v>2772</v>
      </c>
      <c r="DB102" s="13" t="s">
        <v>2772</v>
      </c>
      <c r="DC102" s="13" t="s">
        <v>2772</v>
      </c>
      <c r="DD102" s="13" t="s">
        <v>2772</v>
      </c>
      <c r="DE102" s="8">
        <v>0</v>
      </c>
      <c r="DF102" s="8">
        <v>0</v>
      </c>
      <c r="DG102" s="8">
        <v>0</v>
      </c>
      <c r="DH102" s="8">
        <v>0</v>
      </c>
      <c r="DI102" s="17">
        <v>0</v>
      </c>
    </row>
    <row r="103" s="1" customFormat="1" ht="15.4" customHeight="1" spans="1:113">
      <c r="A103" s="9" t="s">
        <v>2927</v>
      </c>
      <c r="B103" s="10"/>
      <c r="C103" s="10" t="s">
        <v>2275</v>
      </c>
      <c r="D103" s="10" t="s">
        <v>2791</v>
      </c>
      <c r="E103" s="8">
        <v>2493983.36</v>
      </c>
      <c r="F103" s="8">
        <v>933811.12</v>
      </c>
      <c r="G103" s="8">
        <v>439308</v>
      </c>
      <c r="H103" s="8">
        <v>157476</v>
      </c>
      <c r="I103" s="8">
        <v>124155</v>
      </c>
      <c r="J103" s="8">
        <v>0</v>
      </c>
      <c r="K103" s="8">
        <v>0</v>
      </c>
      <c r="L103" s="8">
        <v>95223.36</v>
      </c>
      <c r="M103" s="8">
        <v>0</v>
      </c>
      <c r="N103" s="8">
        <v>55550.8</v>
      </c>
      <c r="O103" s="8">
        <v>0</v>
      </c>
      <c r="P103" s="8">
        <v>6566.76</v>
      </c>
      <c r="Q103" s="8">
        <v>55531.2</v>
      </c>
      <c r="R103" s="8">
        <v>0</v>
      </c>
      <c r="S103" s="8">
        <v>0</v>
      </c>
      <c r="T103" s="8">
        <v>196580.24</v>
      </c>
      <c r="U103" s="8">
        <v>37902</v>
      </c>
      <c r="V103" s="8">
        <v>0</v>
      </c>
      <c r="W103" s="8">
        <v>0</v>
      </c>
      <c r="X103" s="8">
        <v>0</v>
      </c>
      <c r="Y103" s="8">
        <v>0</v>
      </c>
      <c r="Z103" s="8">
        <v>2894.14</v>
      </c>
      <c r="AA103" s="8">
        <v>1629</v>
      </c>
      <c r="AB103" s="8">
        <v>0</v>
      </c>
      <c r="AC103" s="8">
        <v>0</v>
      </c>
      <c r="AD103" s="8">
        <v>3536</v>
      </c>
      <c r="AE103" s="8">
        <v>0</v>
      </c>
      <c r="AF103" s="8">
        <v>5365</v>
      </c>
      <c r="AG103" s="8">
        <v>0</v>
      </c>
      <c r="AH103" s="8">
        <v>12780</v>
      </c>
      <c r="AI103" s="8">
        <v>5918</v>
      </c>
      <c r="AJ103" s="8">
        <v>18698</v>
      </c>
      <c r="AK103" s="8">
        <v>0</v>
      </c>
      <c r="AL103" s="8">
        <v>0</v>
      </c>
      <c r="AM103" s="8">
        <v>0</v>
      </c>
      <c r="AN103" s="8">
        <v>17600</v>
      </c>
      <c r="AO103" s="8">
        <v>0</v>
      </c>
      <c r="AP103" s="8">
        <v>6664</v>
      </c>
      <c r="AQ103" s="8">
        <v>13883</v>
      </c>
      <c r="AR103" s="8">
        <v>9771.1</v>
      </c>
      <c r="AS103" s="8">
        <v>33415</v>
      </c>
      <c r="AT103" s="8">
        <v>0</v>
      </c>
      <c r="AU103" s="8">
        <v>26525</v>
      </c>
      <c r="AV103" s="8">
        <v>70992</v>
      </c>
      <c r="AW103" s="8">
        <v>0</v>
      </c>
      <c r="AX103" s="8">
        <v>0</v>
      </c>
      <c r="AY103" s="8">
        <v>0</v>
      </c>
      <c r="AZ103" s="8">
        <v>0</v>
      </c>
      <c r="BA103" s="8">
        <v>70992</v>
      </c>
      <c r="BB103" s="8">
        <v>0</v>
      </c>
      <c r="BC103" s="8">
        <v>0</v>
      </c>
      <c r="BD103" s="8">
        <v>0</v>
      </c>
      <c r="BE103" s="8">
        <v>0</v>
      </c>
      <c r="BF103" s="8">
        <v>0</v>
      </c>
      <c r="BG103" s="8">
        <v>0</v>
      </c>
      <c r="BH103" s="8">
        <v>0</v>
      </c>
      <c r="BI103" s="8">
        <v>0</v>
      </c>
      <c r="BJ103" s="8">
        <v>0</v>
      </c>
      <c r="BK103" s="8">
        <v>0</v>
      </c>
      <c r="BL103" s="8">
        <v>0</v>
      </c>
      <c r="BM103" s="8">
        <v>0</v>
      </c>
      <c r="BN103" s="13" t="s">
        <v>2772</v>
      </c>
      <c r="BO103" s="13" t="s">
        <v>2772</v>
      </c>
      <c r="BP103" s="13" t="s">
        <v>2772</v>
      </c>
      <c r="BQ103" s="13" t="s">
        <v>2772</v>
      </c>
      <c r="BR103" s="13" t="s">
        <v>2772</v>
      </c>
      <c r="BS103" s="13" t="s">
        <v>2772</v>
      </c>
      <c r="BT103" s="13" t="s">
        <v>2772</v>
      </c>
      <c r="BU103" s="13" t="s">
        <v>2772</v>
      </c>
      <c r="BV103" s="13" t="s">
        <v>2772</v>
      </c>
      <c r="BW103" s="13" t="s">
        <v>2772</v>
      </c>
      <c r="BX103" s="13" t="s">
        <v>2772</v>
      </c>
      <c r="BY103" s="13" t="s">
        <v>2772</v>
      </c>
      <c r="BZ103" s="13" t="s">
        <v>2772</v>
      </c>
      <c r="CA103" s="8">
        <v>0</v>
      </c>
      <c r="CB103" s="8">
        <v>0</v>
      </c>
      <c r="CC103" s="8">
        <v>0</v>
      </c>
      <c r="CD103" s="8">
        <v>0</v>
      </c>
      <c r="CE103" s="8">
        <v>0</v>
      </c>
      <c r="CF103" s="8">
        <v>0</v>
      </c>
      <c r="CG103" s="8">
        <v>0</v>
      </c>
      <c r="CH103" s="8">
        <v>0</v>
      </c>
      <c r="CI103" s="8">
        <v>0</v>
      </c>
      <c r="CJ103" s="8">
        <v>0</v>
      </c>
      <c r="CK103" s="8">
        <v>0</v>
      </c>
      <c r="CL103" s="8">
        <v>0</v>
      </c>
      <c r="CM103" s="8">
        <v>0</v>
      </c>
      <c r="CN103" s="8">
        <v>0</v>
      </c>
      <c r="CO103" s="8">
        <v>0</v>
      </c>
      <c r="CP103" s="8">
        <v>0</v>
      </c>
      <c r="CQ103" s="8">
        <v>0</v>
      </c>
      <c r="CR103" s="13" t="s">
        <v>2772</v>
      </c>
      <c r="CS103" s="13" t="s">
        <v>2772</v>
      </c>
      <c r="CT103" s="13" t="s">
        <v>2772</v>
      </c>
      <c r="CU103" s="8">
        <v>1292600</v>
      </c>
      <c r="CV103" s="8">
        <v>0</v>
      </c>
      <c r="CW103" s="8">
        <v>0</v>
      </c>
      <c r="CX103" s="8">
        <v>1292600</v>
      </c>
      <c r="CY103" s="8">
        <v>0</v>
      </c>
      <c r="CZ103" s="8">
        <v>0</v>
      </c>
      <c r="DA103" s="13" t="s">
        <v>2772</v>
      </c>
      <c r="DB103" s="13" t="s">
        <v>2772</v>
      </c>
      <c r="DC103" s="13" t="s">
        <v>2772</v>
      </c>
      <c r="DD103" s="13" t="s">
        <v>2772</v>
      </c>
      <c r="DE103" s="8">
        <v>0</v>
      </c>
      <c r="DF103" s="8">
        <v>0</v>
      </c>
      <c r="DG103" s="8">
        <v>0</v>
      </c>
      <c r="DH103" s="8">
        <v>0</v>
      </c>
      <c r="DI103" s="17">
        <v>0</v>
      </c>
    </row>
    <row r="104" s="1" customFormat="1" ht="15.4" customHeight="1" spans="1:113">
      <c r="A104" s="9" t="s">
        <v>2928</v>
      </c>
      <c r="B104" s="10"/>
      <c r="C104" s="10" t="s">
        <v>2275</v>
      </c>
      <c r="D104" s="10" t="s">
        <v>2929</v>
      </c>
      <c r="E104" s="8">
        <v>49473096</v>
      </c>
      <c r="F104" s="8">
        <v>0</v>
      </c>
      <c r="G104" s="8">
        <v>0</v>
      </c>
      <c r="H104" s="8">
        <v>0</v>
      </c>
      <c r="I104" s="8">
        <v>0</v>
      </c>
      <c r="J104" s="8">
        <v>0</v>
      </c>
      <c r="K104" s="8">
        <v>0</v>
      </c>
      <c r="L104" s="8">
        <v>0</v>
      </c>
      <c r="M104" s="8">
        <v>0</v>
      </c>
      <c r="N104" s="8">
        <v>0</v>
      </c>
      <c r="O104" s="8">
        <v>0</v>
      </c>
      <c r="P104" s="8">
        <v>0</v>
      </c>
      <c r="Q104" s="8">
        <v>0</v>
      </c>
      <c r="R104" s="8">
        <v>0</v>
      </c>
      <c r="S104" s="8">
        <v>0</v>
      </c>
      <c r="T104" s="8">
        <v>380000</v>
      </c>
      <c r="U104" s="8">
        <v>150000</v>
      </c>
      <c r="V104" s="8">
        <v>70000</v>
      </c>
      <c r="W104" s="8">
        <v>0</v>
      </c>
      <c r="X104" s="8">
        <v>0</v>
      </c>
      <c r="Y104" s="8">
        <v>0</v>
      </c>
      <c r="Z104" s="8">
        <v>0</v>
      </c>
      <c r="AA104" s="8">
        <v>50000</v>
      </c>
      <c r="AB104" s="8">
        <v>0</v>
      </c>
      <c r="AC104" s="8">
        <v>0</v>
      </c>
      <c r="AD104" s="8">
        <v>0</v>
      </c>
      <c r="AE104" s="8">
        <v>0</v>
      </c>
      <c r="AF104" s="8">
        <v>0</v>
      </c>
      <c r="AG104" s="8">
        <v>0</v>
      </c>
      <c r="AH104" s="8">
        <v>0</v>
      </c>
      <c r="AI104" s="8">
        <v>110000</v>
      </c>
      <c r="AJ104" s="8">
        <v>0</v>
      </c>
      <c r="AK104" s="8">
        <v>0</v>
      </c>
      <c r="AL104" s="8">
        <v>0</v>
      </c>
      <c r="AM104" s="8">
        <v>0</v>
      </c>
      <c r="AN104" s="8">
        <v>0</v>
      </c>
      <c r="AO104" s="8">
        <v>0</v>
      </c>
      <c r="AP104" s="8">
        <v>0</v>
      </c>
      <c r="AQ104" s="8">
        <v>0</v>
      </c>
      <c r="AR104" s="8">
        <v>0</v>
      </c>
      <c r="AS104" s="8">
        <v>0</v>
      </c>
      <c r="AT104" s="8">
        <v>0</v>
      </c>
      <c r="AU104" s="8">
        <v>0</v>
      </c>
      <c r="AV104" s="8">
        <v>0</v>
      </c>
      <c r="AW104" s="8">
        <v>0</v>
      </c>
      <c r="AX104" s="8">
        <v>0</v>
      </c>
      <c r="AY104" s="8">
        <v>0</v>
      </c>
      <c r="AZ104" s="8">
        <v>0</v>
      </c>
      <c r="BA104" s="8">
        <v>0</v>
      </c>
      <c r="BB104" s="8">
        <v>0</v>
      </c>
      <c r="BC104" s="8">
        <v>0</v>
      </c>
      <c r="BD104" s="8">
        <v>0</v>
      </c>
      <c r="BE104" s="8">
        <v>0</v>
      </c>
      <c r="BF104" s="8">
        <v>0</v>
      </c>
      <c r="BG104" s="8">
        <v>0</v>
      </c>
      <c r="BH104" s="8">
        <v>0</v>
      </c>
      <c r="BI104" s="8">
        <v>0</v>
      </c>
      <c r="BJ104" s="8">
        <v>0</v>
      </c>
      <c r="BK104" s="8">
        <v>0</v>
      </c>
      <c r="BL104" s="8">
        <v>0</v>
      </c>
      <c r="BM104" s="8">
        <v>0</v>
      </c>
      <c r="BN104" s="13" t="s">
        <v>2772</v>
      </c>
      <c r="BO104" s="13" t="s">
        <v>2772</v>
      </c>
      <c r="BP104" s="13" t="s">
        <v>2772</v>
      </c>
      <c r="BQ104" s="13" t="s">
        <v>2772</v>
      </c>
      <c r="BR104" s="13" t="s">
        <v>2772</v>
      </c>
      <c r="BS104" s="13" t="s">
        <v>2772</v>
      </c>
      <c r="BT104" s="13" t="s">
        <v>2772</v>
      </c>
      <c r="BU104" s="13" t="s">
        <v>2772</v>
      </c>
      <c r="BV104" s="13" t="s">
        <v>2772</v>
      </c>
      <c r="BW104" s="13" t="s">
        <v>2772</v>
      </c>
      <c r="BX104" s="13" t="s">
        <v>2772</v>
      </c>
      <c r="BY104" s="13" t="s">
        <v>2772</v>
      </c>
      <c r="BZ104" s="13" t="s">
        <v>2772</v>
      </c>
      <c r="CA104" s="8">
        <v>0</v>
      </c>
      <c r="CB104" s="8">
        <v>0</v>
      </c>
      <c r="CC104" s="8">
        <v>0</v>
      </c>
      <c r="CD104" s="8">
        <v>0</v>
      </c>
      <c r="CE104" s="8">
        <v>0</v>
      </c>
      <c r="CF104" s="8">
        <v>0</v>
      </c>
      <c r="CG104" s="8">
        <v>0</v>
      </c>
      <c r="CH104" s="8">
        <v>0</v>
      </c>
      <c r="CI104" s="8">
        <v>0</v>
      </c>
      <c r="CJ104" s="8">
        <v>0</v>
      </c>
      <c r="CK104" s="8">
        <v>0</v>
      </c>
      <c r="CL104" s="8">
        <v>0</v>
      </c>
      <c r="CM104" s="8">
        <v>0</v>
      </c>
      <c r="CN104" s="8">
        <v>0</v>
      </c>
      <c r="CO104" s="8">
        <v>0</v>
      </c>
      <c r="CP104" s="8">
        <v>0</v>
      </c>
      <c r="CQ104" s="8">
        <v>0</v>
      </c>
      <c r="CR104" s="13" t="s">
        <v>2772</v>
      </c>
      <c r="CS104" s="13" t="s">
        <v>2772</v>
      </c>
      <c r="CT104" s="13" t="s">
        <v>2772</v>
      </c>
      <c r="CU104" s="8">
        <v>49093096</v>
      </c>
      <c r="CV104" s="8">
        <v>0</v>
      </c>
      <c r="CW104" s="8">
        <v>0</v>
      </c>
      <c r="CX104" s="8">
        <v>49093096</v>
      </c>
      <c r="CY104" s="8">
        <v>0</v>
      </c>
      <c r="CZ104" s="8">
        <v>0</v>
      </c>
      <c r="DA104" s="13" t="s">
        <v>2772</v>
      </c>
      <c r="DB104" s="13" t="s">
        <v>2772</v>
      </c>
      <c r="DC104" s="13" t="s">
        <v>2772</v>
      </c>
      <c r="DD104" s="13" t="s">
        <v>2772</v>
      </c>
      <c r="DE104" s="8">
        <v>0</v>
      </c>
      <c r="DF104" s="8">
        <v>0</v>
      </c>
      <c r="DG104" s="8">
        <v>0</v>
      </c>
      <c r="DH104" s="8">
        <v>0</v>
      </c>
      <c r="DI104" s="17">
        <v>0</v>
      </c>
    </row>
    <row r="105" s="1" customFormat="1" ht="15.4" customHeight="1" spans="1:113">
      <c r="A105" s="9" t="s">
        <v>2930</v>
      </c>
      <c r="B105" s="10"/>
      <c r="C105" s="10" t="s">
        <v>2275</v>
      </c>
      <c r="D105" s="10" t="s">
        <v>2931</v>
      </c>
      <c r="E105" s="8">
        <v>49473096</v>
      </c>
      <c r="F105" s="8">
        <v>0</v>
      </c>
      <c r="G105" s="8">
        <v>0</v>
      </c>
      <c r="H105" s="8">
        <v>0</v>
      </c>
      <c r="I105" s="8">
        <v>0</v>
      </c>
      <c r="J105" s="8">
        <v>0</v>
      </c>
      <c r="K105" s="8">
        <v>0</v>
      </c>
      <c r="L105" s="8">
        <v>0</v>
      </c>
      <c r="M105" s="8">
        <v>0</v>
      </c>
      <c r="N105" s="8">
        <v>0</v>
      </c>
      <c r="O105" s="8">
        <v>0</v>
      </c>
      <c r="P105" s="8">
        <v>0</v>
      </c>
      <c r="Q105" s="8">
        <v>0</v>
      </c>
      <c r="R105" s="8">
        <v>0</v>
      </c>
      <c r="S105" s="8">
        <v>0</v>
      </c>
      <c r="T105" s="8">
        <v>380000</v>
      </c>
      <c r="U105" s="8">
        <v>150000</v>
      </c>
      <c r="V105" s="8">
        <v>70000</v>
      </c>
      <c r="W105" s="8">
        <v>0</v>
      </c>
      <c r="X105" s="8">
        <v>0</v>
      </c>
      <c r="Y105" s="8">
        <v>0</v>
      </c>
      <c r="Z105" s="8">
        <v>0</v>
      </c>
      <c r="AA105" s="8">
        <v>50000</v>
      </c>
      <c r="AB105" s="8">
        <v>0</v>
      </c>
      <c r="AC105" s="8">
        <v>0</v>
      </c>
      <c r="AD105" s="8">
        <v>0</v>
      </c>
      <c r="AE105" s="8">
        <v>0</v>
      </c>
      <c r="AF105" s="8">
        <v>0</v>
      </c>
      <c r="AG105" s="8">
        <v>0</v>
      </c>
      <c r="AH105" s="8">
        <v>0</v>
      </c>
      <c r="AI105" s="8">
        <v>110000</v>
      </c>
      <c r="AJ105" s="8">
        <v>0</v>
      </c>
      <c r="AK105" s="8">
        <v>0</v>
      </c>
      <c r="AL105" s="8">
        <v>0</v>
      </c>
      <c r="AM105" s="8">
        <v>0</v>
      </c>
      <c r="AN105" s="8">
        <v>0</v>
      </c>
      <c r="AO105" s="8">
        <v>0</v>
      </c>
      <c r="AP105" s="8">
        <v>0</v>
      </c>
      <c r="AQ105" s="8">
        <v>0</v>
      </c>
      <c r="AR105" s="8">
        <v>0</v>
      </c>
      <c r="AS105" s="8">
        <v>0</v>
      </c>
      <c r="AT105" s="8">
        <v>0</v>
      </c>
      <c r="AU105" s="8">
        <v>0</v>
      </c>
      <c r="AV105" s="8">
        <v>0</v>
      </c>
      <c r="AW105" s="8">
        <v>0</v>
      </c>
      <c r="AX105" s="8">
        <v>0</v>
      </c>
      <c r="AY105" s="8">
        <v>0</v>
      </c>
      <c r="AZ105" s="8">
        <v>0</v>
      </c>
      <c r="BA105" s="8">
        <v>0</v>
      </c>
      <c r="BB105" s="8">
        <v>0</v>
      </c>
      <c r="BC105" s="8">
        <v>0</v>
      </c>
      <c r="BD105" s="8">
        <v>0</v>
      </c>
      <c r="BE105" s="8">
        <v>0</v>
      </c>
      <c r="BF105" s="8">
        <v>0</v>
      </c>
      <c r="BG105" s="8">
        <v>0</v>
      </c>
      <c r="BH105" s="8">
        <v>0</v>
      </c>
      <c r="BI105" s="8">
        <v>0</v>
      </c>
      <c r="BJ105" s="8">
        <v>0</v>
      </c>
      <c r="BK105" s="8">
        <v>0</v>
      </c>
      <c r="BL105" s="8">
        <v>0</v>
      </c>
      <c r="BM105" s="8">
        <v>0</v>
      </c>
      <c r="BN105" s="13" t="s">
        <v>2772</v>
      </c>
      <c r="BO105" s="13" t="s">
        <v>2772</v>
      </c>
      <c r="BP105" s="13" t="s">
        <v>2772</v>
      </c>
      <c r="BQ105" s="13" t="s">
        <v>2772</v>
      </c>
      <c r="BR105" s="13" t="s">
        <v>2772</v>
      </c>
      <c r="BS105" s="13" t="s">
        <v>2772</v>
      </c>
      <c r="BT105" s="13" t="s">
        <v>2772</v>
      </c>
      <c r="BU105" s="13" t="s">
        <v>2772</v>
      </c>
      <c r="BV105" s="13" t="s">
        <v>2772</v>
      </c>
      <c r="BW105" s="13" t="s">
        <v>2772</v>
      </c>
      <c r="BX105" s="13" t="s">
        <v>2772</v>
      </c>
      <c r="BY105" s="13" t="s">
        <v>2772</v>
      </c>
      <c r="BZ105" s="13" t="s">
        <v>2772</v>
      </c>
      <c r="CA105" s="8">
        <v>0</v>
      </c>
      <c r="CB105" s="8">
        <v>0</v>
      </c>
      <c r="CC105" s="8">
        <v>0</v>
      </c>
      <c r="CD105" s="8">
        <v>0</v>
      </c>
      <c r="CE105" s="8">
        <v>0</v>
      </c>
      <c r="CF105" s="8">
        <v>0</v>
      </c>
      <c r="CG105" s="8">
        <v>0</v>
      </c>
      <c r="CH105" s="8">
        <v>0</v>
      </c>
      <c r="CI105" s="8">
        <v>0</v>
      </c>
      <c r="CJ105" s="8">
        <v>0</v>
      </c>
      <c r="CK105" s="8">
        <v>0</v>
      </c>
      <c r="CL105" s="8">
        <v>0</v>
      </c>
      <c r="CM105" s="8">
        <v>0</v>
      </c>
      <c r="CN105" s="8">
        <v>0</v>
      </c>
      <c r="CO105" s="8">
        <v>0</v>
      </c>
      <c r="CP105" s="8">
        <v>0</v>
      </c>
      <c r="CQ105" s="8">
        <v>0</v>
      </c>
      <c r="CR105" s="13" t="s">
        <v>2772</v>
      </c>
      <c r="CS105" s="13" t="s">
        <v>2772</v>
      </c>
      <c r="CT105" s="13" t="s">
        <v>2772</v>
      </c>
      <c r="CU105" s="8">
        <v>49093096</v>
      </c>
      <c r="CV105" s="8">
        <v>0</v>
      </c>
      <c r="CW105" s="8">
        <v>0</v>
      </c>
      <c r="CX105" s="8">
        <v>49093096</v>
      </c>
      <c r="CY105" s="8">
        <v>0</v>
      </c>
      <c r="CZ105" s="8">
        <v>0</v>
      </c>
      <c r="DA105" s="13" t="s">
        <v>2772</v>
      </c>
      <c r="DB105" s="13" t="s">
        <v>2772</v>
      </c>
      <c r="DC105" s="13" t="s">
        <v>2772</v>
      </c>
      <c r="DD105" s="13" t="s">
        <v>2772</v>
      </c>
      <c r="DE105" s="8">
        <v>0</v>
      </c>
      <c r="DF105" s="8">
        <v>0</v>
      </c>
      <c r="DG105" s="8">
        <v>0</v>
      </c>
      <c r="DH105" s="8">
        <v>0</v>
      </c>
      <c r="DI105" s="17">
        <v>0</v>
      </c>
    </row>
    <row r="106" s="1" customFormat="1" ht="15.4" customHeight="1" spans="1:113">
      <c r="A106" s="9" t="s">
        <v>2932</v>
      </c>
      <c r="B106" s="10"/>
      <c r="C106" s="10" t="s">
        <v>2275</v>
      </c>
      <c r="D106" s="10" t="s">
        <v>989</v>
      </c>
      <c r="E106" s="8">
        <v>29440712.31</v>
      </c>
      <c r="F106" s="8">
        <v>18673938.83</v>
      </c>
      <c r="G106" s="8">
        <v>9444876.36</v>
      </c>
      <c r="H106" s="8">
        <v>2838918.73</v>
      </c>
      <c r="I106" s="8">
        <v>995558</v>
      </c>
      <c r="J106" s="8">
        <v>0</v>
      </c>
      <c r="K106" s="8">
        <v>346745</v>
      </c>
      <c r="L106" s="8">
        <v>2273944.12</v>
      </c>
      <c r="M106" s="8">
        <v>552839.52</v>
      </c>
      <c r="N106" s="8">
        <v>839258.64</v>
      </c>
      <c r="O106" s="8">
        <v>0</v>
      </c>
      <c r="P106" s="8">
        <v>142822.98</v>
      </c>
      <c r="Q106" s="8">
        <v>1080818.67</v>
      </c>
      <c r="R106" s="8">
        <v>0</v>
      </c>
      <c r="S106" s="8">
        <v>158156.81</v>
      </c>
      <c r="T106" s="8">
        <v>7738741.48</v>
      </c>
      <c r="U106" s="8">
        <v>956220.3</v>
      </c>
      <c r="V106" s="8">
        <v>200244.46</v>
      </c>
      <c r="W106" s="8">
        <v>1800</v>
      </c>
      <c r="X106" s="8">
        <v>0</v>
      </c>
      <c r="Y106" s="8">
        <v>33607.85</v>
      </c>
      <c r="Z106" s="8">
        <v>506095.52</v>
      </c>
      <c r="AA106" s="8">
        <v>120400</v>
      </c>
      <c r="AB106" s="8">
        <v>390</v>
      </c>
      <c r="AC106" s="8">
        <v>176860</v>
      </c>
      <c r="AD106" s="8">
        <v>652267.65</v>
      </c>
      <c r="AE106" s="8">
        <v>0</v>
      </c>
      <c r="AF106" s="8">
        <v>538954.91</v>
      </c>
      <c r="AG106" s="8">
        <v>39580</v>
      </c>
      <c r="AH106" s="8">
        <v>98873</v>
      </c>
      <c r="AI106" s="8">
        <v>57835.5</v>
      </c>
      <c r="AJ106" s="8">
        <v>198463</v>
      </c>
      <c r="AK106" s="8">
        <v>178220.9</v>
      </c>
      <c r="AL106" s="8">
        <v>0</v>
      </c>
      <c r="AM106" s="8">
        <v>0</v>
      </c>
      <c r="AN106" s="8">
        <v>198589</v>
      </c>
      <c r="AO106" s="8">
        <v>2376474.71</v>
      </c>
      <c r="AP106" s="8">
        <v>24397</v>
      </c>
      <c r="AQ106" s="8">
        <v>40985.9</v>
      </c>
      <c r="AR106" s="8">
        <v>138462.26</v>
      </c>
      <c r="AS106" s="8">
        <v>182716</v>
      </c>
      <c r="AT106" s="8">
        <v>0</v>
      </c>
      <c r="AU106" s="8">
        <v>1017303.52</v>
      </c>
      <c r="AV106" s="8">
        <v>704417</v>
      </c>
      <c r="AW106" s="8">
        <v>0</v>
      </c>
      <c r="AX106" s="8">
        <v>0</v>
      </c>
      <c r="AY106" s="8">
        <v>0</v>
      </c>
      <c r="AZ106" s="8">
        <v>182845</v>
      </c>
      <c r="BA106" s="8">
        <v>519572</v>
      </c>
      <c r="BB106" s="8">
        <v>2000</v>
      </c>
      <c r="BC106" s="8">
        <v>0</v>
      </c>
      <c r="BD106" s="8">
        <v>0</v>
      </c>
      <c r="BE106" s="8">
        <v>0</v>
      </c>
      <c r="BF106" s="8">
        <v>0</v>
      </c>
      <c r="BG106" s="8">
        <v>0</v>
      </c>
      <c r="BH106" s="8">
        <v>0</v>
      </c>
      <c r="BI106" s="8">
        <v>0</v>
      </c>
      <c r="BJ106" s="8">
        <v>0</v>
      </c>
      <c r="BK106" s="8">
        <v>0</v>
      </c>
      <c r="BL106" s="8">
        <v>0</v>
      </c>
      <c r="BM106" s="8">
        <v>0</v>
      </c>
      <c r="BN106" s="13" t="s">
        <v>2772</v>
      </c>
      <c r="BO106" s="13" t="s">
        <v>2772</v>
      </c>
      <c r="BP106" s="13" t="s">
        <v>2772</v>
      </c>
      <c r="BQ106" s="13" t="s">
        <v>2772</v>
      </c>
      <c r="BR106" s="13" t="s">
        <v>2772</v>
      </c>
      <c r="BS106" s="13" t="s">
        <v>2772</v>
      </c>
      <c r="BT106" s="13" t="s">
        <v>2772</v>
      </c>
      <c r="BU106" s="13" t="s">
        <v>2772</v>
      </c>
      <c r="BV106" s="13" t="s">
        <v>2772</v>
      </c>
      <c r="BW106" s="13" t="s">
        <v>2772</v>
      </c>
      <c r="BX106" s="13" t="s">
        <v>2772</v>
      </c>
      <c r="BY106" s="13" t="s">
        <v>2772</v>
      </c>
      <c r="BZ106" s="13" t="s">
        <v>2772</v>
      </c>
      <c r="CA106" s="8">
        <v>208368</v>
      </c>
      <c r="CB106" s="8">
        <v>0</v>
      </c>
      <c r="CC106" s="8">
        <v>208368</v>
      </c>
      <c r="CD106" s="8">
        <v>0</v>
      </c>
      <c r="CE106" s="8">
        <v>0</v>
      </c>
      <c r="CF106" s="8">
        <v>0</v>
      </c>
      <c r="CG106" s="8">
        <v>0</v>
      </c>
      <c r="CH106" s="8">
        <v>0</v>
      </c>
      <c r="CI106" s="8">
        <v>0</v>
      </c>
      <c r="CJ106" s="8">
        <v>0</v>
      </c>
      <c r="CK106" s="8">
        <v>0</v>
      </c>
      <c r="CL106" s="8">
        <v>0</v>
      </c>
      <c r="CM106" s="8">
        <v>0</v>
      </c>
      <c r="CN106" s="8">
        <v>0</v>
      </c>
      <c r="CO106" s="8">
        <v>0</v>
      </c>
      <c r="CP106" s="8">
        <v>0</v>
      </c>
      <c r="CQ106" s="8">
        <v>0</v>
      </c>
      <c r="CR106" s="13" t="s">
        <v>2772</v>
      </c>
      <c r="CS106" s="13" t="s">
        <v>2772</v>
      </c>
      <c r="CT106" s="13" t="s">
        <v>2772</v>
      </c>
      <c r="CU106" s="8">
        <v>2115247</v>
      </c>
      <c r="CV106" s="8">
        <v>0</v>
      </c>
      <c r="CW106" s="8">
        <v>0</v>
      </c>
      <c r="CX106" s="8">
        <v>2115247</v>
      </c>
      <c r="CY106" s="8">
        <v>0</v>
      </c>
      <c r="CZ106" s="8">
        <v>0</v>
      </c>
      <c r="DA106" s="13" t="s">
        <v>2772</v>
      </c>
      <c r="DB106" s="13" t="s">
        <v>2772</v>
      </c>
      <c r="DC106" s="13" t="s">
        <v>2772</v>
      </c>
      <c r="DD106" s="13" t="s">
        <v>2772</v>
      </c>
      <c r="DE106" s="8">
        <v>0</v>
      </c>
      <c r="DF106" s="8">
        <v>0</v>
      </c>
      <c r="DG106" s="8">
        <v>0</v>
      </c>
      <c r="DH106" s="8">
        <v>0</v>
      </c>
      <c r="DI106" s="17">
        <v>0</v>
      </c>
    </row>
    <row r="107" s="1" customFormat="1" ht="15.4" customHeight="1" spans="1:113">
      <c r="A107" s="9" t="s">
        <v>2933</v>
      </c>
      <c r="B107" s="10"/>
      <c r="C107" s="10" t="s">
        <v>2275</v>
      </c>
      <c r="D107" s="10" t="s">
        <v>2934</v>
      </c>
      <c r="E107" s="8">
        <v>26945323.44</v>
      </c>
      <c r="F107" s="8">
        <v>17659727.72</v>
      </c>
      <c r="G107" s="8">
        <v>8908577.71</v>
      </c>
      <c r="H107" s="8">
        <v>2629250</v>
      </c>
      <c r="I107" s="8">
        <v>968677</v>
      </c>
      <c r="J107" s="8">
        <v>0</v>
      </c>
      <c r="K107" s="8">
        <v>332067</v>
      </c>
      <c r="L107" s="8">
        <v>2178514.77</v>
      </c>
      <c r="M107" s="8">
        <v>552839.52</v>
      </c>
      <c r="N107" s="8">
        <v>791506.02</v>
      </c>
      <c r="O107" s="8">
        <v>0</v>
      </c>
      <c r="P107" s="8">
        <v>120734.99</v>
      </c>
      <c r="Q107" s="8">
        <v>1019403.9</v>
      </c>
      <c r="R107" s="8">
        <v>0</v>
      </c>
      <c r="S107" s="8">
        <v>158156.81</v>
      </c>
      <c r="T107" s="8">
        <v>6262531.72</v>
      </c>
      <c r="U107" s="8">
        <v>427801.27</v>
      </c>
      <c r="V107" s="8">
        <v>184554.5</v>
      </c>
      <c r="W107" s="8">
        <v>1800</v>
      </c>
      <c r="X107" s="8">
        <v>0</v>
      </c>
      <c r="Y107" s="8">
        <v>10320.4</v>
      </c>
      <c r="Z107" s="8">
        <v>409004.26</v>
      </c>
      <c r="AA107" s="8">
        <v>101800</v>
      </c>
      <c r="AB107" s="8">
        <v>390</v>
      </c>
      <c r="AC107" s="8">
        <v>0</v>
      </c>
      <c r="AD107" s="8">
        <v>614963</v>
      </c>
      <c r="AE107" s="8">
        <v>0</v>
      </c>
      <c r="AF107" s="8">
        <v>278590</v>
      </c>
      <c r="AG107" s="8">
        <v>39580</v>
      </c>
      <c r="AH107" s="8">
        <v>73873</v>
      </c>
      <c r="AI107" s="8">
        <v>3800</v>
      </c>
      <c r="AJ107" s="8">
        <v>176082</v>
      </c>
      <c r="AK107" s="8">
        <v>44770.9</v>
      </c>
      <c r="AL107" s="8">
        <v>0</v>
      </c>
      <c r="AM107" s="8">
        <v>0</v>
      </c>
      <c r="AN107" s="8">
        <v>182000</v>
      </c>
      <c r="AO107" s="8">
        <v>2376474.71</v>
      </c>
      <c r="AP107" s="8">
        <v>0</v>
      </c>
      <c r="AQ107" s="8">
        <v>11154.9</v>
      </c>
      <c r="AR107" s="8">
        <v>134477.26</v>
      </c>
      <c r="AS107" s="8">
        <v>174466</v>
      </c>
      <c r="AT107" s="8">
        <v>0</v>
      </c>
      <c r="AU107" s="8">
        <v>1016629.52</v>
      </c>
      <c r="AV107" s="8">
        <v>699449</v>
      </c>
      <c r="AW107" s="8">
        <v>0</v>
      </c>
      <c r="AX107" s="8">
        <v>0</v>
      </c>
      <c r="AY107" s="8">
        <v>0</v>
      </c>
      <c r="AZ107" s="8">
        <v>182845</v>
      </c>
      <c r="BA107" s="8">
        <v>514604</v>
      </c>
      <c r="BB107" s="8">
        <v>2000</v>
      </c>
      <c r="BC107" s="8">
        <v>0</v>
      </c>
      <c r="BD107" s="8">
        <v>0</v>
      </c>
      <c r="BE107" s="8">
        <v>0</v>
      </c>
      <c r="BF107" s="8">
        <v>0</v>
      </c>
      <c r="BG107" s="8">
        <v>0</v>
      </c>
      <c r="BH107" s="8">
        <v>0</v>
      </c>
      <c r="BI107" s="8">
        <v>0</v>
      </c>
      <c r="BJ107" s="8">
        <v>0</v>
      </c>
      <c r="BK107" s="8">
        <v>0</v>
      </c>
      <c r="BL107" s="8">
        <v>0</v>
      </c>
      <c r="BM107" s="8">
        <v>0</v>
      </c>
      <c r="BN107" s="13" t="s">
        <v>2772</v>
      </c>
      <c r="BO107" s="13" t="s">
        <v>2772</v>
      </c>
      <c r="BP107" s="13" t="s">
        <v>2772</v>
      </c>
      <c r="BQ107" s="13" t="s">
        <v>2772</v>
      </c>
      <c r="BR107" s="13" t="s">
        <v>2772</v>
      </c>
      <c r="BS107" s="13" t="s">
        <v>2772</v>
      </c>
      <c r="BT107" s="13" t="s">
        <v>2772</v>
      </c>
      <c r="BU107" s="13" t="s">
        <v>2772</v>
      </c>
      <c r="BV107" s="13" t="s">
        <v>2772</v>
      </c>
      <c r="BW107" s="13" t="s">
        <v>2772</v>
      </c>
      <c r="BX107" s="13" t="s">
        <v>2772</v>
      </c>
      <c r="BY107" s="13" t="s">
        <v>2772</v>
      </c>
      <c r="BZ107" s="13" t="s">
        <v>2772</v>
      </c>
      <c r="CA107" s="8">
        <v>208368</v>
      </c>
      <c r="CB107" s="8">
        <v>0</v>
      </c>
      <c r="CC107" s="8">
        <v>208368</v>
      </c>
      <c r="CD107" s="8">
        <v>0</v>
      </c>
      <c r="CE107" s="8">
        <v>0</v>
      </c>
      <c r="CF107" s="8">
        <v>0</v>
      </c>
      <c r="CG107" s="8">
        <v>0</v>
      </c>
      <c r="CH107" s="8">
        <v>0</v>
      </c>
      <c r="CI107" s="8">
        <v>0</v>
      </c>
      <c r="CJ107" s="8">
        <v>0</v>
      </c>
      <c r="CK107" s="8">
        <v>0</v>
      </c>
      <c r="CL107" s="8">
        <v>0</v>
      </c>
      <c r="CM107" s="8">
        <v>0</v>
      </c>
      <c r="CN107" s="8">
        <v>0</v>
      </c>
      <c r="CO107" s="8">
        <v>0</v>
      </c>
      <c r="CP107" s="8">
        <v>0</v>
      </c>
      <c r="CQ107" s="8">
        <v>0</v>
      </c>
      <c r="CR107" s="13" t="s">
        <v>2772</v>
      </c>
      <c r="CS107" s="13" t="s">
        <v>2772</v>
      </c>
      <c r="CT107" s="13" t="s">
        <v>2772</v>
      </c>
      <c r="CU107" s="8">
        <v>2115247</v>
      </c>
      <c r="CV107" s="8">
        <v>0</v>
      </c>
      <c r="CW107" s="8">
        <v>0</v>
      </c>
      <c r="CX107" s="8">
        <v>2115247</v>
      </c>
      <c r="CY107" s="8">
        <v>0</v>
      </c>
      <c r="CZ107" s="8">
        <v>0</v>
      </c>
      <c r="DA107" s="13" t="s">
        <v>2772</v>
      </c>
      <c r="DB107" s="13" t="s">
        <v>2772</v>
      </c>
      <c r="DC107" s="13" t="s">
        <v>2772</v>
      </c>
      <c r="DD107" s="13" t="s">
        <v>2772</v>
      </c>
      <c r="DE107" s="8">
        <v>0</v>
      </c>
      <c r="DF107" s="8">
        <v>0</v>
      </c>
      <c r="DG107" s="8">
        <v>0</v>
      </c>
      <c r="DH107" s="8">
        <v>0</v>
      </c>
      <c r="DI107" s="17">
        <v>0</v>
      </c>
    </row>
    <row r="108" s="1" customFormat="1" ht="15.4" customHeight="1" spans="1:113">
      <c r="A108" s="9" t="s">
        <v>2935</v>
      </c>
      <c r="B108" s="10"/>
      <c r="C108" s="10" t="s">
        <v>2275</v>
      </c>
      <c r="D108" s="10" t="s">
        <v>2777</v>
      </c>
      <c r="E108" s="8">
        <v>22125874.83</v>
      </c>
      <c r="F108" s="8">
        <v>13500764.55</v>
      </c>
      <c r="G108" s="8">
        <v>7088401.49</v>
      </c>
      <c r="H108" s="8">
        <v>2355952</v>
      </c>
      <c r="I108" s="8">
        <v>845327</v>
      </c>
      <c r="J108" s="8">
        <v>0</v>
      </c>
      <c r="K108" s="8">
        <v>142000</v>
      </c>
      <c r="L108" s="8">
        <v>1508202.06</v>
      </c>
      <c r="M108" s="8">
        <v>224606.44</v>
      </c>
      <c r="N108" s="8">
        <v>471444</v>
      </c>
      <c r="O108" s="8">
        <v>0</v>
      </c>
      <c r="P108" s="8">
        <v>78669.66</v>
      </c>
      <c r="Q108" s="8">
        <v>786161.9</v>
      </c>
      <c r="R108" s="8">
        <v>0</v>
      </c>
      <c r="S108" s="8">
        <v>0</v>
      </c>
      <c r="T108" s="8">
        <v>5742003.28</v>
      </c>
      <c r="U108" s="8">
        <v>298102.77</v>
      </c>
      <c r="V108" s="8">
        <v>184554.5</v>
      </c>
      <c r="W108" s="8">
        <v>1800</v>
      </c>
      <c r="X108" s="8">
        <v>0</v>
      </c>
      <c r="Y108" s="8">
        <v>0</v>
      </c>
      <c r="Z108" s="8">
        <v>398966.3</v>
      </c>
      <c r="AA108" s="8">
        <v>101800</v>
      </c>
      <c r="AB108" s="8">
        <v>0</v>
      </c>
      <c r="AC108" s="8">
        <v>0</v>
      </c>
      <c r="AD108" s="8">
        <v>581874</v>
      </c>
      <c r="AE108" s="8">
        <v>0</v>
      </c>
      <c r="AF108" s="8">
        <v>278590</v>
      </c>
      <c r="AG108" s="8">
        <v>15200</v>
      </c>
      <c r="AH108" s="8">
        <v>73873</v>
      </c>
      <c r="AI108" s="8">
        <v>3800</v>
      </c>
      <c r="AJ108" s="8">
        <v>156126</v>
      </c>
      <c r="AK108" s="8">
        <v>25000</v>
      </c>
      <c r="AL108" s="8">
        <v>0</v>
      </c>
      <c r="AM108" s="8">
        <v>0</v>
      </c>
      <c r="AN108" s="8">
        <v>103200</v>
      </c>
      <c r="AO108" s="8">
        <v>2296100.71</v>
      </c>
      <c r="AP108" s="8">
        <v>0</v>
      </c>
      <c r="AQ108" s="8">
        <v>0</v>
      </c>
      <c r="AR108" s="8">
        <v>123641</v>
      </c>
      <c r="AS108" s="8">
        <v>130359</v>
      </c>
      <c r="AT108" s="8">
        <v>0</v>
      </c>
      <c r="AU108" s="8">
        <v>969016</v>
      </c>
      <c r="AV108" s="8">
        <v>559492</v>
      </c>
      <c r="AW108" s="8">
        <v>0</v>
      </c>
      <c r="AX108" s="8">
        <v>0</v>
      </c>
      <c r="AY108" s="8">
        <v>0</v>
      </c>
      <c r="AZ108" s="8">
        <v>75720</v>
      </c>
      <c r="BA108" s="8">
        <v>481772</v>
      </c>
      <c r="BB108" s="8">
        <v>2000</v>
      </c>
      <c r="BC108" s="8">
        <v>0</v>
      </c>
      <c r="BD108" s="8">
        <v>0</v>
      </c>
      <c r="BE108" s="8">
        <v>0</v>
      </c>
      <c r="BF108" s="8">
        <v>0</v>
      </c>
      <c r="BG108" s="8">
        <v>0</v>
      </c>
      <c r="BH108" s="8">
        <v>0</v>
      </c>
      <c r="BI108" s="8">
        <v>0</v>
      </c>
      <c r="BJ108" s="8">
        <v>0</v>
      </c>
      <c r="BK108" s="8">
        <v>0</v>
      </c>
      <c r="BL108" s="8">
        <v>0</v>
      </c>
      <c r="BM108" s="8">
        <v>0</v>
      </c>
      <c r="BN108" s="13" t="s">
        <v>2772</v>
      </c>
      <c r="BO108" s="13" t="s">
        <v>2772</v>
      </c>
      <c r="BP108" s="13" t="s">
        <v>2772</v>
      </c>
      <c r="BQ108" s="13" t="s">
        <v>2772</v>
      </c>
      <c r="BR108" s="13" t="s">
        <v>2772</v>
      </c>
      <c r="BS108" s="13" t="s">
        <v>2772</v>
      </c>
      <c r="BT108" s="13" t="s">
        <v>2772</v>
      </c>
      <c r="BU108" s="13" t="s">
        <v>2772</v>
      </c>
      <c r="BV108" s="13" t="s">
        <v>2772</v>
      </c>
      <c r="BW108" s="13" t="s">
        <v>2772</v>
      </c>
      <c r="BX108" s="13" t="s">
        <v>2772</v>
      </c>
      <c r="BY108" s="13" t="s">
        <v>2772</v>
      </c>
      <c r="BZ108" s="13" t="s">
        <v>2772</v>
      </c>
      <c r="CA108" s="8">
        <v>208368</v>
      </c>
      <c r="CB108" s="8">
        <v>0</v>
      </c>
      <c r="CC108" s="8">
        <v>208368</v>
      </c>
      <c r="CD108" s="8">
        <v>0</v>
      </c>
      <c r="CE108" s="8">
        <v>0</v>
      </c>
      <c r="CF108" s="8">
        <v>0</v>
      </c>
      <c r="CG108" s="8">
        <v>0</v>
      </c>
      <c r="CH108" s="8">
        <v>0</v>
      </c>
      <c r="CI108" s="8">
        <v>0</v>
      </c>
      <c r="CJ108" s="8">
        <v>0</v>
      </c>
      <c r="CK108" s="8">
        <v>0</v>
      </c>
      <c r="CL108" s="8">
        <v>0</v>
      </c>
      <c r="CM108" s="8">
        <v>0</v>
      </c>
      <c r="CN108" s="8">
        <v>0</v>
      </c>
      <c r="CO108" s="8">
        <v>0</v>
      </c>
      <c r="CP108" s="8">
        <v>0</v>
      </c>
      <c r="CQ108" s="8">
        <v>0</v>
      </c>
      <c r="CR108" s="13" t="s">
        <v>2772</v>
      </c>
      <c r="CS108" s="13" t="s">
        <v>2772</v>
      </c>
      <c r="CT108" s="13" t="s">
        <v>2772</v>
      </c>
      <c r="CU108" s="8">
        <v>2115247</v>
      </c>
      <c r="CV108" s="8">
        <v>0</v>
      </c>
      <c r="CW108" s="8">
        <v>0</v>
      </c>
      <c r="CX108" s="8">
        <v>2115247</v>
      </c>
      <c r="CY108" s="8">
        <v>0</v>
      </c>
      <c r="CZ108" s="8">
        <v>0</v>
      </c>
      <c r="DA108" s="13" t="s">
        <v>2772</v>
      </c>
      <c r="DB108" s="13" t="s">
        <v>2772</v>
      </c>
      <c r="DC108" s="13" t="s">
        <v>2772</v>
      </c>
      <c r="DD108" s="13" t="s">
        <v>2772</v>
      </c>
      <c r="DE108" s="8">
        <v>0</v>
      </c>
      <c r="DF108" s="8">
        <v>0</v>
      </c>
      <c r="DG108" s="8">
        <v>0</v>
      </c>
      <c r="DH108" s="8">
        <v>0</v>
      </c>
      <c r="DI108" s="17">
        <v>0</v>
      </c>
    </row>
    <row r="109" s="1" customFormat="1" ht="15.4" customHeight="1" spans="1:113">
      <c r="A109" s="9" t="s">
        <v>2936</v>
      </c>
      <c r="B109" s="10"/>
      <c r="C109" s="10" t="s">
        <v>2275</v>
      </c>
      <c r="D109" s="10" t="s">
        <v>2791</v>
      </c>
      <c r="E109" s="8">
        <v>50000</v>
      </c>
      <c r="F109" s="8">
        <v>0</v>
      </c>
      <c r="G109" s="8">
        <v>0</v>
      </c>
      <c r="H109" s="8">
        <v>0</v>
      </c>
      <c r="I109" s="8">
        <v>0</v>
      </c>
      <c r="J109" s="8">
        <v>0</v>
      </c>
      <c r="K109" s="8">
        <v>0</v>
      </c>
      <c r="L109" s="8">
        <v>0</v>
      </c>
      <c r="M109" s="8">
        <v>0</v>
      </c>
      <c r="N109" s="8">
        <v>0</v>
      </c>
      <c r="O109" s="8">
        <v>0</v>
      </c>
      <c r="P109" s="8">
        <v>0</v>
      </c>
      <c r="Q109" s="8">
        <v>0</v>
      </c>
      <c r="R109" s="8">
        <v>0</v>
      </c>
      <c r="S109" s="8">
        <v>0</v>
      </c>
      <c r="T109" s="8">
        <v>50000</v>
      </c>
      <c r="U109" s="8">
        <v>50000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c r="AS109" s="8">
        <v>0</v>
      </c>
      <c r="AT109" s="8">
        <v>0</v>
      </c>
      <c r="AU109" s="8">
        <v>0</v>
      </c>
      <c r="AV109" s="8">
        <v>0</v>
      </c>
      <c r="AW109" s="8">
        <v>0</v>
      </c>
      <c r="AX109" s="8">
        <v>0</v>
      </c>
      <c r="AY109" s="8">
        <v>0</v>
      </c>
      <c r="AZ109" s="8">
        <v>0</v>
      </c>
      <c r="BA109" s="8">
        <v>0</v>
      </c>
      <c r="BB109" s="8">
        <v>0</v>
      </c>
      <c r="BC109" s="8">
        <v>0</v>
      </c>
      <c r="BD109" s="8">
        <v>0</v>
      </c>
      <c r="BE109" s="8">
        <v>0</v>
      </c>
      <c r="BF109" s="8">
        <v>0</v>
      </c>
      <c r="BG109" s="8">
        <v>0</v>
      </c>
      <c r="BH109" s="8">
        <v>0</v>
      </c>
      <c r="BI109" s="8">
        <v>0</v>
      </c>
      <c r="BJ109" s="8">
        <v>0</v>
      </c>
      <c r="BK109" s="8">
        <v>0</v>
      </c>
      <c r="BL109" s="8">
        <v>0</v>
      </c>
      <c r="BM109" s="8">
        <v>0</v>
      </c>
      <c r="BN109" s="13" t="s">
        <v>2772</v>
      </c>
      <c r="BO109" s="13" t="s">
        <v>2772</v>
      </c>
      <c r="BP109" s="13" t="s">
        <v>2772</v>
      </c>
      <c r="BQ109" s="13" t="s">
        <v>2772</v>
      </c>
      <c r="BR109" s="13" t="s">
        <v>2772</v>
      </c>
      <c r="BS109" s="13" t="s">
        <v>2772</v>
      </c>
      <c r="BT109" s="13" t="s">
        <v>2772</v>
      </c>
      <c r="BU109" s="13" t="s">
        <v>2772</v>
      </c>
      <c r="BV109" s="13" t="s">
        <v>2772</v>
      </c>
      <c r="BW109" s="13" t="s">
        <v>2772</v>
      </c>
      <c r="BX109" s="13" t="s">
        <v>2772</v>
      </c>
      <c r="BY109" s="13" t="s">
        <v>2772</v>
      </c>
      <c r="BZ109" s="13" t="s">
        <v>2772</v>
      </c>
      <c r="CA109" s="8">
        <v>0</v>
      </c>
      <c r="CB109" s="8">
        <v>0</v>
      </c>
      <c r="CC109" s="8">
        <v>0</v>
      </c>
      <c r="CD109" s="8">
        <v>0</v>
      </c>
      <c r="CE109" s="8">
        <v>0</v>
      </c>
      <c r="CF109" s="8">
        <v>0</v>
      </c>
      <c r="CG109" s="8">
        <v>0</v>
      </c>
      <c r="CH109" s="8">
        <v>0</v>
      </c>
      <c r="CI109" s="8">
        <v>0</v>
      </c>
      <c r="CJ109" s="8">
        <v>0</v>
      </c>
      <c r="CK109" s="8">
        <v>0</v>
      </c>
      <c r="CL109" s="8">
        <v>0</v>
      </c>
      <c r="CM109" s="8">
        <v>0</v>
      </c>
      <c r="CN109" s="8">
        <v>0</v>
      </c>
      <c r="CO109" s="8">
        <v>0</v>
      </c>
      <c r="CP109" s="8">
        <v>0</v>
      </c>
      <c r="CQ109" s="8">
        <v>0</v>
      </c>
      <c r="CR109" s="13" t="s">
        <v>2772</v>
      </c>
      <c r="CS109" s="13" t="s">
        <v>2772</v>
      </c>
      <c r="CT109" s="13" t="s">
        <v>2772</v>
      </c>
      <c r="CU109" s="8">
        <v>0</v>
      </c>
      <c r="CV109" s="8">
        <v>0</v>
      </c>
      <c r="CW109" s="8">
        <v>0</v>
      </c>
      <c r="CX109" s="8">
        <v>0</v>
      </c>
      <c r="CY109" s="8">
        <v>0</v>
      </c>
      <c r="CZ109" s="8">
        <v>0</v>
      </c>
      <c r="DA109" s="13" t="s">
        <v>2772</v>
      </c>
      <c r="DB109" s="13" t="s">
        <v>2772</v>
      </c>
      <c r="DC109" s="13" t="s">
        <v>2772</v>
      </c>
      <c r="DD109" s="13" t="s">
        <v>2772</v>
      </c>
      <c r="DE109" s="8">
        <v>0</v>
      </c>
      <c r="DF109" s="8">
        <v>0</v>
      </c>
      <c r="DG109" s="8">
        <v>0</v>
      </c>
      <c r="DH109" s="8">
        <v>0</v>
      </c>
      <c r="DI109" s="17">
        <v>0</v>
      </c>
    </row>
    <row r="110" s="1" customFormat="1" ht="15.4" customHeight="1" spans="1:113">
      <c r="A110" s="9" t="s">
        <v>2937</v>
      </c>
      <c r="B110" s="10"/>
      <c r="C110" s="10" t="s">
        <v>2275</v>
      </c>
      <c r="D110" s="10" t="s">
        <v>2938</v>
      </c>
      <c r="E110" s="8">
        <v>559518</v>
      </c>
      <c r="F110" s="8">
        <v>559518</v>
      </c>
      <c r="G110" s="8">
        <v>322812</v>
      </c>
      <c r="H110" s="8">
        <v>118952</v>
      </c>
      <c r="I110" s="8">
        <v>32510</v>
      </c>
      <c r="J110" s="8">
        <v>0</v>
      </c>
      <c r="K110" s="8">
        <v>0</v>
      </c>
      <c r="L110" s="8">
        <v>30800</v>
      </c>
      <c r="M110" s="8">
        <v>0</v>
      </c>
      <c r="N110" s="8">
        <v>12896</v>
      </c>
      <c r="O110" s="8">
        <v>0</v>
      </c>
      <c r="P110" s="8">
        <v>8952</v>
      </c>
      <c r="Q110" s="8">
        <v>32596</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c r="AS110" s="8">
        <v>0</v>
      </c>
      <c r="AT110" s="8">
        <v>0</v>
      </c>
      <c r="AU110" s="8">
        <v>0</v>
      </c>
      <c r="AV110" s="8">
        <v>0</v>
      </c>
      <c r="AW110" s="8">
        <v>0</v>
      </c>
      <c r="AX110" s="8">
        <v>0</v>
      </c>
      <c r="AY110" s="8">
        <v>0</v>
      </c>
      <c r="AZ110" s="8">
        <v>0</v>
      </c>
      <c r="BA110" s="8">
        <v>0</v>
      </c>
      <c r="BB110" s="8">
        <v>0</v>
      </c>
      <c r="BC110" s="8">
        <v>0</v>
      </c>
      <c r="BD110" s="8">
        <v>0</v>
      </c>
      <c r="BE110" s="8">
        <v>0</v>
      </c>
      <c r="BF110" s="8">
        <v>0</v>
      </c>
      <c r="BG110" s="8">
        <v>0</v>
      </c>
      <c r="BH110" s="8">
        <v>0</v>
      </c>
      <c r="BI110" s="8">
        <v>0</v>
      </c>
      <c r="BJ110" s="8">
        <v>0</v>
      </c>
      <c r="BK110" s="8">
        <v>0</v>
      </c>
      <c r="BL110" s="8">
        <v>0</v>
      </c>
      <c r="BM110" s="8">
        <v>0</v>
      </c>
      <c r="BN110" s="13" t="s">
        <v>2772</v>
      </c>
      <c r="BO110" s="13" t="s">
        <v>2772</v>
      </c>
      <c r="BP110" s="13" t="s">
        <v>2772</v>
      </c>
      <c r="BQ110" s="13" t="s">
        <v>2772</v>
      </c>
      <c r="BR110" s="13" t="s">
        <v>2772</v>
      </c>
      <c r="BS110" s="13" t="s">
        <v>2772</v>
      </c>
      <c r="BT110" s="13" t="s">
        <v>2772</v>
      </c>
      <c r="BU110" s="13" t="s">
        <v>2772</v>
      </c>
      <c r="BV110" s="13" t="s">
        <v>2772</v>
      </c>
      <c r="BW110" s="13" t="s">
        <v>2772</v>
      </c>
      <c r="BX110" s="13" t="s">
        <v>2772</v>
      </c>
      <c r="BY110" s="13" t="s">
        <v>2772</v>
      </c>
      <c r="BZ110" s="13" t="s">
        <v>2772</v>
      </c>
      <c r="CA110" s="8">
        <v>0</v>
      </c>
      <c r="CB110" s="8">
        <v>0</v>
      </c>
      <c r="CC110" s="8">
        <v>0</v>
      </c>
      <c r="CD110" s="8">
        <v>0</v>
      </c>
      <c r="CE110" s="8">
        <v>0</v>
      </c>
      <c r="CF110" s="8">
        <v>0</v>
      </c>
      <c r="CG110" s="8">
        <v>0</v>
      </c>
      <c r="CH110" s="8">
        <v>0</v>
      </c>
      <c r="CI110" s="8">
        <v>0</v>
      </c>
      <c r="CJ110" s="8">
        <v>0</v>
      </c>
      <c r="CK110" s="8">
        <v>0</v>
      </c>
      <c r="CL110" s="8">
        <v>0</v>
      </c>
      <c r="CM110" s="8">
        <v>0</v>
      </c>
      <c r="CN110" s="8">
        <v>0</v>
      </c>
      <c r="CO110" s="8">
        <v>0</v>
      </c>
      <c r="CP110" s="8">
        <v>0</v>
      </c>
      <c r="CQ110" s="8">
        <v>0</v>
      </c>
      <c r="CR110" s="13" t="s">
        <v>2772</v>
      </c>
      <c r="CS110" s="13" t="s">
        <v>2772</v>
      </c>
      <c r="CT110" s="13" t="s">
        <v>2772</v>
      </c>
      <c r="CU110" s="8">
        <v>0</v>
      </c>
      <c r="CV110" s="8">
        <v>0</v>
      </c>
      <c r="CW110" s="8">
        <v>0</v>
      </c>
      <c r="CX110" s="8">
        <v>0</v>
      </c>
      <c r="CY110" s="8">
        <v>0</v>
      </c>
      <c r="CZ110" s="8">
        <v>0</v>
      </c>
      <c r="DA110" s="13" t="s">
        <v>2772</v>
      </c>
      <c r="DB110" s="13" t="s">
        <v>2772</v>
      </c>
      <c r="DC110" s="13" t="s">
        <v>2772</v>
      </c>
      <c r="DD110" s="13" t="s">
        <v>2772</v>
      </c>
      <c r="DE110" s="8">
        <v>0</v>
      </c>
      <c r="DF110" s="8">
        <v>0</v>
      </c>
      <c r="DG110" s="8">
        <v>0</v>
      </c>
      <c r="DH110" s="8">
        <v>0</v>
      </c>
      <c r="DI110" s="17">
        <v>0</v>
      </c>
    </row>
    <row r="111" s="1" customFormat="1" ht="15.4" customHeight="1" spans="1:113">
      <c r="A111" s="9" t="s">
        <v>2939</v>
      </c>
      <c r="B111" s="10"/>
      <c r="C111" s="10" t="s">
        <v>2275</v>
      </c>
      <c r="D111" s="10" t="s">
        <v>2940</v>
      </c>
      <c r="E111" s="8">
        <v>2579899.82</v>
      </c>
      <c r="F111" s="8">
        <v>2371507.8</v>
      </c>
      <c r="G111" s="8">
        <v>1001586</v>
      </c>
      <c r="H111" s="8">
        <v>0</v>
      </c>
      <c r="I111" s="8">
        <v>0</v>
      </c>
      <c r="J111" s="8">
        <v>0</v>
      </c>
      <c r="K111" s="8">
        <v>94660</v>
      </c>
      <c r="L111" s="8">
        <v>482451.65</v>
      </c>
      <c r="M111" s="8">
        <v>299946.28</v>
      </c>
      <c r="N111" s="8">
        <v>230345.4</v>
      </c>
      <c r="O111" s="8">
        <v>0</v>
      </c>
      <c r="P111" s="8">
        <v>33113.33</v>
      </c>
      <c r="Q111" s="8">
        <v>80400</v>
      </c>
      <c r="R111" s="8">
        <v>0</v>
      </c>
      <c r="S111" s="8">
        <v>149005.14</v>
      </c>
      <c r="T111" s="8">
        <v>97811.02</v>
      </c>
      <c r="U111" s="8">
        <v>8728.5</v>
      </c>
      <c r="V111" s="8">
        <v>0</v>
      </c>
      <c r="W111" s="8">
        <v>0</v>
      </c>
      <c r="X111" s="8">
        <v>0</v>
      </c>
      <c r="Y111" s="8">
        <v>320.4</v>
      </c>
      <c r="Z111" s="8">
        <v>10037.96</v>
      </c>
      <c r="AA111" s="8">
        <v>0</v>
      </c>
      <c r="AB111" s="8">
        <v>0</v>
      </c>
      <c r="AC111" s="8">
        <v>0</v>
      </c>
      <c r="AD111" s="8">
        <v>32850</v>
      </c>
      <c r="AE111" s="8">
        <v>0</v>
      </c>
      <c r="AF111" s="8">
        <v>0</v>
      </c>
      <c r="AG111" s="8">
        <v>0</v>
      </c>
      <c r="AH111" s="8">
        <v>0</v>
      </c>
      <c r="AI111" s="8">
        <v>0</v>
      </c>
      <c r="AJ111" s="8">
        <v>19700</v>
      </c>
      <c r="AK111" s="8">
        <v>14219.9</v>
      </c>
      <c r="AL111" s="8">
        <v>0</v>
      </c>
      <c r="AM111" s="8">
        <v>0</v>
      </c>
      <c r="AN111" s="8">
        <v>0</v>
      </c>
      <c r="AO111" s="8">
        <v>0</v>
      </c>
      <c r="AP111" s="8">
        <v>0</v>
      </c>
      <c r="AQ111" s="8">
        <v>0</v>
      </c>
      <c r="AR111" s="8">
        <v>7736.26</v>
      </c>
      <c r="AS111" s="8">
        <v>4218</v>
      </c>
      <c r="AT111" s="8">
        <v>0</v>
      </c>
      <c r="AU111" s="8">
        <v>0</v>
      </c>
      <c r="AV111" s="8">
        <v>110581</v>
      </c>
      <c r="AW111" s="8">
        <v>0</v>
      </c>
      <c r="AX111" s="8">
        <v>0</v>
      </c>
      <c r="AY111" s="8">
        <v>0</v>
      </c>
      <c r="AZ111" s="8">
        <v>107125</v>
      </c>
      <c r="BA111" s="8">
        <v>3456</v>
      </c>
      <c r="BB111" s="8">
        <v>0</v>
      </c>
      <c r="BC111" s="8">
        <v>0</v>
      </c>
      <c r="BD111" s="8">
        <v>0</v>
      </c>
      <c r="BE111" s="8">
        <v>0</v>
      </c>
      <c r="BF111" s="8">
        <v>0</v>
      </c>
      <c r="BG111" s="8">
        <v>0</v>
      </c>
      <c r="BH111" s="8">
        <v>0</v>
      </c>
      <c r="BI111" s="8">
        <v>0</v>
      </c>
      <c r="BJ111" s="8">
        <v>0</v>
      </c>
      <c r="BK111" s="8">
        <v>0</v>
      </c>
      <c r="BL111" s="8">
        <v>0</v>
      </c>
      <c r="BM111" s="8">
        <v>0</v>
      </c>
      <c r="BN111" s="13" t="s">
        <v>2772</v>
      </c>
      <c r="BO111" s="13" t="s">
        <v>2772</v>
      </c>
      <c r="BP111" s="13" t="s">
        <v>2772</v>
      </c>
      <c r="BQ111" s="13" t="s">
        <v>2772</v>
      </c>
      <c r="BR111" s="13" t="s">
        <v>2772</v>
      </c>
      <c r="BS111" s="13" t="s">
        <v>2772</v>
      </c>
      <c r="BT111" s="13" t="s">
        <v>2772</v>
      </c>
      <c r="BU111" s="13" t="s">
        <v>2772</v>
      </c>
      <c r="BV111" s="13" t="s">
        <v>2772</v>
      </c>
      <c r="BW111" s="13" t="s">
        <v>2772</v>
      </c>
      <c r="BX111" s="13" t="s">
        <v>2772</v>
      </c>
      <c r="BY111" s="13" t="s">
        <v>2772</v>
      </c>
      <c r="BZ111" s="13" t="s">
        <v>2772</v>
      </c>
      <c r="CA111" s="8">
        <v>0</v>
      </c>
      <c r="CB111" s="8">
        <v>0</v>
      </c>
      <c r="CC111" s="8">
        <v>0</v>
      </c>
      <c r="CD111" s="8">
        <v>0</v>
      </c>
      <c r="CE111" s="8">
        <v>0</v>
      </c>
      <c r="CF111" s="8">
        <v>0</v>
      </c>
      <c r="CG111" s="8">
        <v>0</v>
      </c>
      <c r="CH111" s="8">
        <v>0</v>
      </c>
      <c r="CI111" s="8">
        <v>0</v>
      </c>
      <c r="CJ111" s="8">
        <v>0</v>
      </c>
      <c r="CK111" s="8">
        <v>0</v>
      </c>
      <c r="CL111" s="8">
        <v>0</v>
      </c>
      <c r="CM111" s="8">
        <v>0</v>
      </c>
      <c r="CN111" s="8">
        <v>0</v>
      </c>
      <c r="CO111" s="8">
        <v>0</v>
      </c>
      <c r="CP111" s="8">
        <v>0</v>
      </c>
      <c r="CQ111" s="8">
        <v>0</v>
      </c>
      <c r="CR111" s="13" t="s">
        <v>2772</v>
      </c>
      <c r="CS111" s="13" t="s">
        <v>2772</v>
      </c>
      <c r="CT111" s="13" t="s">
        <v>2772</v>
      </c>
      <c r="CU111" s="8">
        <v>0</v>
      </c>
      <c r="CV111" s="8">
        <v>0</v>
      </c>
      <c r="CW111" s="8">
        <v>0</v>
      </c>
      <c r="CX111" s="8">
        <v>0</v>
      </c>
      <c r="CY111" s="8">
        <v>0</v>
      </c>
      <c r="CZ111" s="8">
        <v>0</v>
      </c>
      <c r="DA111" s="13" t="s">
        <v>2772</v>
      </c>
      <c r="DB111" s="13" t="s">
        <v>2772</v>
      </c>
      <c r="DC111" s="13" t="s">
        <v>2772</v>
      </c>
      <c r="DD111" s="13" t="s">
        <v>2772</v>
      </c>
      <c r="DE111" s="8">
        <v>0</v>
      </c>
      <c r="DF111" s="8">
        <v>0</v>
      </c>
      <c r="DG111" s="8">
        <v>0</v>
      </c>
      <c r="DH111" s="8">
        <v>0</v>
      </c>
      <c r="DI111" s="17">
        <v>0</v>
      </c>
    </row>
    <row r="112" s="1" customFormat="1" ht="15.4" customHeight="1" spans="1:113">
      <c r="A112" s="9" t="s">
        <v>2941</v>
      </c>
      <c r="B112" s="10"/>
      <c r="C112" s="10" t="s">
        <v>2275</v>
      </c>
      <c r="D112" s="10" t="s">
        <v>2942</v>
      </c>
      <c r="E112" s="8">
        <v>1281991.79</v>
      </c>
      <c r="F112" s="8">
        <v>1017937.37</v>
      </c>
      <c r="G112" s="8">
        <v>345778.22</v>
      </c>
      <c r="H112" s="8">
        <v>144346</v>
      </c>
      <c r="I112" s="8">
        <v>90840</v>
      </c>
      <c r="J112" s="8">
        <v>0</v>
      </c>
      <c r="K112" s="8">
        <v>45407</v>
      </c>
      <c r="L112" s="8">
        <v>157061.06</v>
      </c>
      <c r="M112" s="8">
        <v>28286.8</v>
      </c>
      <c r="N112" s="8">
        <v>76820.62</v>
      </c>
      <c r="O112" s="8">
        <v>0</v>
      </c>
      <c r="P112" s="8">
        <v>0</v>
      </c>
      <c r="Q112" s="8">
        <v>120246</v>
      </c>
      <c r="R112" s="8">
        <v>0</v>
      </c>
      <c r="S112" s="8">
        <v>9151.67</v>
      </c>
      <c r="T112" s="8">
        <v>234678.42</v>
      </c>
      <c r="U112" s="8">
        <v>20970</v>
      </c>
      <c r="V112" s="8">
        <v>0</v>
      </c>
      <c r="W112" s="8">
        <v>0</v>
      </c>
      <c r="X112" s="8">
        <v>0</v>
      </c>
      <c r="Y112" s="8">
        <v>0</v>
      </c>
      <c r="Z112" s="8">
        <v>0</v>
      </c>
      <c r="AA112" s="8">
        <v>0</v>
      </c>
      <c r="AB112" s="8">
        <v>390</v>
      </c>
      <c r="AC112" s="8">
        <v>0</v>
      </c>
      <c r="AD112" s="8">
        <v>239</v>
      </c>
      <c r="AE112" s="8">
        <v>0</v>
      </c>
      <c r="AF112" s="8">
        <v>0</v>
      </c>
      <c r="AG112" s="8">
        <v>24380</v>
      </c>
      <c r="AH112" s="8">
        <v>0</v>
      </c>
      <c r="AI112" s="8">
        <v>0</v>
      </c>
      <c r="AJ112" s="8">
        <v>256</v>
      </c>
      <c r="AK112" s="8">
        <v>5551</v>
      </c>
      <c r="AL112" s="8">
        <v>0</v>
      </c>
      <c r="AM112" s="8">
        <v>0</v>
      </c>
      <c r="AN112" s="8">
        <v>18800</v>
      </c>
      <c r="AO112" s="8">
        <v>80374</v>
      </c>
      <c r="AP112" s="8">
        <v>0</v>
      </c>
      <c r="AQ112" s="8">
        <v>11154.9</v>
      </c>
      <c r="AR112" s="8">
        <v>3100</v>
      </c>
      <c r="AS112" s="8">
        <v>21850</v>
      </c>
      <c r="AT112" s="8">
        <v>0</v>
      </c>
      <c r="AU112" s="8">
        <v>47613.52</v>
      </c>
      <c r="AV112" s="8">
        <v>29376</v>
      </c>
      <c r="AW112" s="8">
        <v>0</v>
      </c>
      <c r="AX112" s="8">
        <v>0</v>
      </c>
      <c r="AY112" s="8">
        <v>0</v>
      </c>
      <c r="AZ112" s="8">
        <v>0</v>
      </c>
      <c r="BA112" s="8">
        <v>29376</v>
      </c>
      <c r="BB112" s="8">
        <v>0</v>
      </c>
      <c r="BC112" s="8">
        <v>0</v>
      </c>
      <c r="BD112" s="8">
        <v>0</v>
      </c>
      <c r="BE112" s="8">
        <v>0</v>
      </c>
      <c r="BF112" s="8">
        <v>0</v>
      </c>
      <c r="BG112" s="8">
        <v>0</v>
      </c>
      <c r="BH112" s="8">
        <v>0</v>
      </c>
      <c r="BI112" s="8">
        <v>0</v>
      </c>
      <c r="BJ112" s="8">
        <v>0</v>
      </c>
      <c r="BK112" s="8">
        <v>0</v>
      </c>
      <c r="BL112" s="8">
        <v>0</v>
      </c>
      <c r="BM112" s="8">
        <v>0</v>
      </c>
      <c r="BN112" s="13" t="s">
        <v>2772</v>
      </c>
      <c r="BO112" s="13" t="s">
        <v>2772</v>
      </c>
      <c r="BP112" s="13" t="s">
        <v>2772</v>
      </c>
      <c r="BQ112" s="13" t="s">
        <v>2772</v>
      </c>
      <c r="BR112" s="13" t="s">
        <v>2772</v>
      </c>
      <c r="BS112" s="13" t="s">
        <v>2772</v>
      </c>
      <c r="BT112" s="13" t="s">
        <v>2772</v>
      </c>
      <c r="BU112" s="13" t="s">
        <v>2772</v>
      </c>
      <c r="BV112" s="13" t="s">
        <v>2772</v>
      </c>
      <c r="BW112" s="13" t="s">
        <v>2772</v>
      </c>
      <c r="BX112" s="13" t="s">
        <v>2772</v>
      </c>
      <c r="BY112" s="13" t="s">
        <v>2772</v>
      </c>
      <c r="BZ112" s="13" t="s">
        <v>2772</v>
      </c>
      <c r="CA112" s="8">
        <v>0</v>
      </c>
      <c r="CB112" s="8">
        <v>0</v>
      </c>
      <c r="CC112" s="8">
        <v>0</v>
      </c>
      <c r="CD112" s="8">
        <v>0</v>
      </c>
      <c r="CE112" s="8">
        <v>0</v>
      </c>
      <c r="CF112" s="8">
        <v>0</v>
      </c>
      <c r="CG112" s="8">
        <v>0</v>
      </c>
      <c r="CH112" s="8">
        <v>0</v>
      </c>
      <c r="CI112" s="8">
        <v>0</v>
      </c>
      <c r="CJ112" s="8">
        <v>0</v>
      </c>
      <c r="CK112" s="8">
        <v>0</v>
      </c>
      <c r="CL112" s="8">
        <v>0</v>
      </c>
      <c r="CM112" s="8">
        <v>0</v>
      </c>
      <c r="CN112" s="8">
        <v>0</v>
      </c>
      <c r="CO112" s="8">
        <v>0</v>
      </c>
      <c r="CP112" s="8">
        <v>0</v>
      </c>
      <c r="CQ112" s="8">
        <v>0</v>
      </c>
      <c r="CR112" s="13" t="s">
        <v>2772</v>
      </c>
      <c r="CS112" s="13" t="s">
        <v>2772</v>
      </c>
      <c r="CT112" s="13" t="s">
        <v>2772</v>
      </c>
      <c r="CU112" s="8">
        <v>0</v>
      </c>
      <c r="CV112" s="8">
        <v>0</v>
      </c>
      <c r="CW112" s="8">
        <v>0</v>
      </c>
      <c r="CX112" s="8">
        <v>0</v>
      </c>
      <c r="CY112" s="8">
        <v>0</v>
      </c>
      <c r="CZ112" s="8">
        <v>0</v>
      </c>
      <c r="DA112" s="13" t="s">
        <v>2772</v>
      </c>
      <c r="DB112" s="13" t="s">
        <v>2772</v>
      </c>
      <c r="DC112" s="13" t="s">
        <v>2772</v>
      </c>
      <c r="DD112" s="13" t="s">
        <v>2772</v>
      </c>
      <c r="DE112" s="8">
        <v>0</v>
      </c>
      <c r="DF112" s="8">
        <v>0</v>
      </c>
      <c r="DG112" s="8">
        <v>0</v>
      </c>
      <c r="DH112" s="8">
        <v>0</v>
      </c>
      <c r="DI112" s="17">
        <v>0</v>
      </c>
    </row>
    <row r="113" s="1" customFormat="1" ht="15.4" customHeight="1" spans="1:113">
      <c r="A113" s="9" t="s">
        <v>2943</v>
      </c>
      <c r="B113" s="10"/>
      <c r="C113" s="10" t="s">
        <v>2275</v>
      </c>
      <c r="D113" s="10" t="s">
        <v>2944</v>
      </c>
      <c r="E113" s="8">
        <v>348039</v>
      </c>
      <c r="F113" s="8">
        <v>210000</v>
      </c>
      <c r="G113" s="8">
        <v>150000</v>
      </c>
      <c r="H113" s="8">
        <v>10000</v>
      </c>
      <c r="I113" s="8">
        <v>0</v>
      </c>
      <c r="J113" s="8">
        <v>0</v>
      </c>
      <c r="K113" s="8">
        <v>50000</v>
      </c>
      <c r="L113" s="8">
        <v>0</v>
      </c>
      <c r="M113" s="8">
        <v>0</v>
      </c>
      <c r="N113" s="8">
        <v>0</v>
      </c>
      <c r="O113" s="8">
        <v>0</v>
      </c>
      <c r="P113" s="8">
        <v>0</v>
      </c>
      <c r="Q113" s="8">
        <v>0</v>
      </c>
      <c r="R113" s="8">
        <v>0</v>
      </c>
      <c r="S113" s="8">
        <v>0</v>
      </c>
      <c r="T113" s="8">
        <v>138039</v>
      </c>
      <c r="U113" s="8">
        <v>50000</v>
      </c>
      <c r="V113" s="8">
        <v>0</v>
      </c>
      <c r="W113" s="8">
        <v>0</v>
      </c>
      <c r="X113" s="8">
        <v>0</v>
      </c>
      <c r="Y113" s="8">
        <v>10000</v>
      </c>
      <c r="Z113" s="8">
        <v>0</v>
      </c>
      <c r="AA113" s="8">
        <v>0</v>
      </c>
      <c r="AB113" s="8">
        <v>0</v>
      </c>
      <c r="AC113" s="8">
        <v>0</v>
      </c>
      <c r="AD113" s="8">
        <v>0</v>
      </c>
      <c r="AE113" s="8">
        <v>0</v>
      </c>
      <c r="AF113" s="8">
        <v>0</v>
      </c>
      <c r="AG113" s="8">
        <v>0</v>
      </c>
      <c r="AH113" s="8">
        <v>0</v>
      </c>
      <c r="AI113" s="8">
        <v>0</v>
      </c>
      <c r="AJ113" s="8">
        <v>0</v>
      </c>
      <c r="AK113" s="8">
        <v>0</v>
      </c>
      <c r="AL113" s="8">
        <v>0</v>
      </c>
      <c r="AM113" s="8">
        <v>0</v>
      </c>
      <c r="AN113" s="8">
        <v>60000</v>
      </c>
      <c r="AO113" s="8">
        <v>0</v>
      </c>
      <c r="AP113" s="8">
        <v>0</v>
      </c>
      <c r="AQ113" s="8">
        <v>0</v>
      </c>
      <c r="AR113" s="8">
        <v>0</v>
      </c>
      <c r="AS113" s="8">
        <v>18039</v>
      </c>
      <c r="AT113" s="8">
        <v>0</v>
      </c>
      <c r="AU113" s="8">
        <v>0</v>
      </c>
      <c r="AV113" s="8">
        <v>0</v>
      </c>
      <c r="AW113" s="8">
        <v>0</v>
      </c>
      <c r="AX113" s="8">
        <v>0</v>
      </c>
      <c r="AY113" s="8">
        <v>0</v>
      </c>
      <c r="AZ113" s="8">
        <v>0</v>
      </c>
      <c r="BA113" s="8">
        <v>0</v>
      </c>
      <c r="BB113" s="8">
        <v>0</v>
      </c>
      <c r="BC113" s="8">
        <v>0</v>
      </c>
      <c r="BD113" s="8">
        <v>0</v>
      </c>
      <c r="BE113" s="8">
        <v>0</v>
      </c>
      <c r="BF113" s="8">
        <v>0</v>
      </c>
      <c r="BG113" s="8">
        <v>0</v>
      </c>
      <c r="BH113" s="8">
        <v>0</v>
      </c>
      <c r="BI113" s="8">
        <v>0</v>
      </c>
      <c r="BJ113" s="8">
        <v>0</v>
      </c>
      <c r="BK113" s="8">
        <v>0</v>
      </c>
      <c r="BL113" s="8">
        <v>0</v>
      </c>
      <c r="BM113" s="8">
        <v>0</v>
      </c>
      <c r="BN113" s="13" t="s">
        <v>2772</v>
      </c>
      <c r="BO113" s="13" t="s">
        <v>2772</v>
      </c>
      <c r="BP113" s="13" t="s">
        <v>2772</v>
      </c>
      <c r="BQ113" s="13" t="s">
        <v>2772</v>
      </c>
      <c r="BR113" s="13" t="s">
        <v>2772</v>
      </c>
      <c r="BS113" s="13" t="s">
        <v>2772</v>
      </c>
      <c r="BT113" s="13" t="s">
        <v>2772</v>
      </c>
      <c r="BU113" s="13" t="s">
        <v>2772</v>
      </c>
      <c r="BV113" s="13" t="s">
        <v>2772</v>
      </c>
      <c r="BW113" s="13" t="s">
        <v>2772</v>
      </c>
      <c r="BX113" s="13" t="s">
        <v>2772</v>
      </c>
      <c r="BY113" s="13" t="s">
        <v>2772</v>
      </c>
      <c r="BZ113" s="13" t="s">
        <v>2772</v>
      </c>
      <c r="CA113" s="8">
        <v>0</v>
      </c>
      <c r="CB113" s="8">
        <v>0</v>
      </c>
      <c r="CC113" s="8">
        <v>0</v>
      </c>
      <c r="CD113" s="8">
        <v>0</v>
      </c>
      <c r="CE113" s="8">
        <v>0</v>
      </c>
      <c r="CF113" s="8">
        <v>0</v>
      </c>
      <c r="CG113" s="8">
        <v>0</v>
      </c>
      <c r="CH113" s="8">
        <v>0</v>
      </c>
      <c r="CI113" s="8">
        <v>0</v>
      </c>
      <c r="CJ113" s="8">
        <v>0</v>
      </c>
      <c r="CK113" s="8">
        <v>0</v>
      </c>
      <c r="CL113" s="8">
        <v>0</v>
      </c>
      <c r="CM113" s="8">
        <v>0</v>
      </c>
      <c r="CN113" s="8">
        <v>0</v>
      </c>
      <c r="CO113" s="8">
        <v>0</v>
      </c>
      <c r="CP113" s="8">
        <v>0</v>
      </c>
      <c r="CQ113" s="8">
        <v>0</v>
      </c>
      <c r="CR113" s="13" t="s">
        <v>2772</v>
      </c>
      <c r="CS113" s="13" t="s">
        <v>2772</v>
      </c>
      <c r="CT113" s="13" t="s">
        <v>2772</v>
      </c>
      <c r="CU113" s="8">
        <v>0</v>
      </c>
      <c r="CV113" s="8">
        <v>0</v>
      </c>
      <c r="CW113" s="8">
        <v>0</v>
      </c>
      <c r="CX113" s="8">
        <v>0</v>
      </c>
      <c r="CY113" s="8">
        <v>0</v>
      </c>
      <c r="CZ113" s="8">
        <v>0</v>
      </c>
      <c r="DA113" s="13" t="s">
        <v>2772</v>
      </c>
      <c r="DB113" s="13" t="s">
        <v>2772</v>
      </c>
      <c r="DC113" s="13" t="s">
        <v>2772</v>
      </c>
      <c r="DD113" s="13" t="s">
        <v>2772</v>
      </c>
      <c r="DE113" s="8">
        <v>0</v>
      </c>
      <c r="DF113" s="8">
        <v>0</v>
      </c>
      <c r="DG113" s="8">
        <v>0</v>
      </c>
      <c r="DH113" s="8">
        <v>0</v>
      </c>
      <c r="DI113" s="17">
        <v>0</v>
      </c>
    </row>
    <row r="114" s="1" customFormat="1" ht="15.4" customHeight="1" spans="1:113">
      <c r="A114" s="9" t="s">
        <v>2945</v>
      </c>
      <c r="B114" s="10"/>
      <c r="C114" s="10" t="s">
        <v>2275</v>
      </c>
      <c r="D114" s="10" t="s">
        <v>2946</v>
      </c>
      <c r="E114" s="8">
        <v>544938.81</v>
      </c>
      <c r="F114" s="8">
        <v>340913.13</v>
      </c>
      <c r="G114" s="8">
        <v>156892.25</v>
      </c>
      <c r="H114" s="8">
        <v>89568.73</v>
      </c>
      <c r="I114" s="8">
        <v>26881</v>
      </c>
      <c r="J114" s="8">
        <v>0</v>
      </c>
      <c r="K114" s="8">
        <v>0</v>
      </c>
      <c r="L114" s="8">
        <v>26598.31</v>
      </c>
      <c r="M114" s="8">
        <v>0</v>
      </c>
      <c r="N114" s="8">
        <v>12545.12</v>
      </c>
      <c r="O114" s="8">
        <v>0</v>
      </c>
      <c r="P114" s="8">
        <v>8562.35</v>
      </c>
      <c r="Q114" s="8">
        <v>19865.37</v>
      </c>
      <c r="R114" s="8">
        <v>0</v>
      </c>
      <c r="S114" s="8">
        <v>0</v>
      </c>
      <c r="T114" s="8">
        <v>204025.68</v>
      </c>
      <c r="U114" s="8">
        <v>79148.12</v>
      </c>
      <c r="V114" s="8">
        <v>15689.96</v>
      </c>
      <c r="W114" s="8">
        <v>0</v>
      </c>
      <c r="X114" s="8">
        <v>0</v>
      </c>
      <c r="Y114" s="8">
        <v>1298.65</v>
      </c>
      <c r="Z114" s="8">
        <v>0</v>
      </c>
      <c r="AA114" s="8">
        <v>18600</v>
      </c>
      <c r="AB114" s="8">
        <v>0</v>
      </c>
      <c r="AC114" s="8">
        <v>0</v>
      </c>
      <c r="AD114" s="8">
        <v>5879.65</v>
      </c>
      <c r="AE114" s="8">
        <v>0</v>
      </c>
      <c r="AF114" s="8">
        <v>3289.3</v>
      </c>
      <c r="AG114" s="8">
        <v>0</v>
      </c>
      <c r="AH114" s="8">
        <v>0</v>
      </c>
      <c r="AI114" s="8">
        <v>25106</v>
      </c>
      <c r="AJ114" s="8">
        <v>0</v>
      </c>
      <c r="AK114" s="8">
        <v>0</v>
      </c>
      <c r="AL114" s="8">
        <v>0</v>
      </c>
      <c r="AM114" s="8">
        <v>0</v>
      </c>
      <c r="AN114" s="8">
        <v>16589</v>
      </c>
      <c r="AO114" s="8">
        <v>0</v>
      </c>
      <c r="AP114" s="8">
        <v>12589</v>
      </c>
      <c r="AQ114" s="8">
        <v>21851</v>
      </c>
      <c r="AR114" s="8">
        <v>3985</v>
      </c>
      <c r="AS114" s="8">
        <v>0</v>
      </c>
      <c r="AT114" s="8">
        <v>0</v>
      </c>
      <c r="AU114" s="8">
        <v>0</v>
      </c>
      <c r="AV114" s="8">
        <v>0</v>
      </c>
      <c r="AW114" s="8">
        <v>0</v>
      </c>
      <c r="AX114" s="8">
        <v>0</v>
      </c>
      <c r="AY114" s="8">
        <v>0</v>
      </c>
      <c r="AZ114" s="8">
        <v>0</v>
      </c>
      <c r="BA114" s="8">
        <v>0</v>
      </c>
      <c r="BB114" s="8">
        <v>0</v>
      </c>
      <c r="BC114" s="8">
        <v>0</v>
      </c>
      <c r="BD114" s="8">
        <v>0</v>
      </c>
      <c r="BE114" s="8">
        <v>0</v>
      </c>
      <c r="BF114" s="8">
        <v>0</v>
      </c>
      <c r="BG114" s="8">
        <v>0</v>
      </c>
      <c r="BH114" s="8">
        <v>0</v>
      </c>
      <c r="BI114" s="8">
        <v>0</v>
      </c>
      <c r="BJ114" s="8">
        <v>0</v>
      </c>
      <c r="BK114" s="8">
        <v>0</v>
      </c>
      <c r="BL114" s="8">
        <v>0</v>
      </c>
      <c r="BM114" s="8">
        <v>0</v>
      </c>
      <c r="BN114" s="13" t="s">
        <v>2772</v>
      </c>
      <c r="BO114" s="13" t="s">
        <v>2772</v>
      </c>
      <c r="BP114" s="13" t="s">
        <v>2772</v>
      </c>
      <c r="BQ114" s="13" t="s">
        <v>2772</v>
      </c>
      <c r="BR114" s="13" t="s">
        <v>2772</v>
      </c>
      <c r="BS114" s="13" t="s">
        <v>2772</v>
      </c>
      <c r="BT114" s="13" t="s">
        <v>2772</v>
      </c>
      <c r="BU114" s="13" t="s">
        <v>2772</v>
      </c>
      <c r="BV114" s="13" t="s">
        <v>2772</v>
      </c>
      <c r="BW114" s="13" t="s">
        <v>2772</v>
      </c>
      <c r="BX114" s="13" t="s">
        <v>2772</v>
      </c>
      <c r="BY114" s="13" t="s">
        <v>2772</v>
      </c>
      <c r="BZ114" s="13" t="s">
        <v>2772</v>
      </c>
      <c r="CA114" s="8">
        <v>0</v>
      </c>
      <c r="CB114" s="8">
        <v>0</v>
      </c>
      <c r="CC114" s="8">
        <v>0</v>
      </c>
      <c r="CD114" s="8">
        <v>0</v>
      </c>
      <c r="CE114" s="8">
        <v>0</v>
      </c>
      <c r="CF114" s="8">
        <v>0</v>
      </c>
      <c r="CG114" s="8">
        <v>0</v>
      </c>
      <c r="CH114" s="8">
        <v>0</v>
      </c>
      <c r="CI114" s="8">
        <v>0</v>
      </c>
      <c r="CJ114" s="8">
        <v>0</v>
      </c>
      <c r="CK114" s="8">
        <v>0</v>
      </c>
      <c r="CL114" s="8">
        <v>0</v>
      </c>
      <c r="CM114" s="8">
        <v>0</v>
      </c>
      <c r="CN114" s="8">
        <v>0</v>
      </c>
      <c r="CO114" s="8">
        <v>0</v>
      </c>
      <c r="CP114" s="8">
        <v>0</v>
      </c>
      <c r="CQ114" s="8">
        <v>0</v>
      </c>
      <c r="CR114" s="13" t="s">
        <v>2772</v>
      </c>
      <c r="CS114" s="13" t="s">
        <v>2772</v>
      </c>
      <c r="CT114" s="13" t="s">
        <v>2772</v>
      </c>
      <c r="CU114" s="8">
        <v>0</v>
      </c>
      <c r="CV114" s="8">
        <v>0</v>
      </c>
      <c r="CW114" s="8">
        <v>0</v>
      </c>
      <c r="CX114" s="8">
        <v>0</v>
      </c>
      <c r="CY114" s="8">
        <v>0</v>
      </c>
      <c r="CZ114" s="8">
        <v>0</v>
      </c>
      <c r="DA114" s="13" t="s">
        <v>2772</v>
      </c>
      <c r="DB114" s="13" t="s">
        <v>2772</v>
      </c>
      <c r="DC114" s="13" t="s">
        <v>2772</v>
      </c>
      <c r="DD114" s="13" t="s">
        <v>2772</v>
      </c>
      <c r="DE114" s="8">
        <v>0</v>
      </c>
      <c r="DF114" s="8">
        <v>0</v>
      </c>
      <c r="DG114" s="8">
        <v>0</v>
      </c>
      <c r="DH114" s="8">
        <v>0</v>
      </c>
      <c r="DI114" s="17">
        <v>0</v>
      </c>
    </row>
    <row r="115" s="1" customFormat="1" ht="15.4" customHeight="1" spans="1:113">
      <c r="A115" s="9" t="s">
        <v>2947</v>
      </c>
      <c r="B115" s="10"/>
      <c r="C115" s="10" t="s">
        <v>2275</v>
      </c>
      <c r="D115" s="10" t="s">
        <v>2948</v>
      </c>
      <c r="E115" s="8">
        <v>544938.81</v>
      </c>
      <c r="F115" s="8">
        <v>340913.13</v>
      </c>
      <c r="G115" s="8">
        <v>156892.25</v>
      </c>
      <c r="H115" s="8">
        <v>89568.73</v>
      </c>
      <c r="I115" s="8">
        <v>26881</v>
      </c>
      <c r="J115" s="8">
        <v>0</v>
      </c>
      <c r="K115" s="8">
        <v>0</v>
      </c>
      <c r="L115" s="8">
        <v>26598.31</v>
      </c>
      <c r="M115" s="8">
        <v>0</v>
      </c>
      <c r="N115" s="8">
        <v>12545.12</v>
      </c>
      <c r="O115" s="8">
        <v>0</v>
      </c>
      <c r="P115" s="8">
        <v>8562.35</v>
      </c>
      <c r="Q115" s="8">
        <v>19865.37</v>
      </c>
      <c r="R115" s="8">
        <v>0</v>
      </c>
      <c r="S115" s="8">
        <v>0</v>
      </c>
      <c r="T115" s="8">
        <v>204025.68</v>
      </c>
      <c r="U115" s="8">
        <v>79148.12</v>
      </c>
      <c r="V115" s="8">
        <v>15689.96</v>
      </c>
      <c r="W115" s="8">
        <v>0</v>
      </c>
      <c r="X115" s="8">
        <v>0</v>
      </c>
      <c r="Y115" s="8">
        <v>1298.65</v>
      </c>
      <c r="Z115" s="8">
        <v>0</v>
      </c>
      <c r="AA115" s="8">
        <v>18600</v>
      </c>
      <c r="AB115" s="8">
        <v>0</v>
      </c>
      <c r="AC115" s="8">
        <v>0</v>
      </c>
      <c r="AD115" s="8">
        <v>5879.65</v>
      </c>
      <c r="AE115" s="8">
        <v>0</v>
      </c>
      <c r="AF115" s="8">
        <v>3289.3</v>
      </c>
      <c r="AG115" s="8">
        <v>0</v>
      </c>
      <c r="AH115" s="8">
        <v>0</v>
      </c>
      <c r="AI115" s="8">
        <v>25106</v>
      </c>
      <c r="AJ115" s="8">
        <v>0</v>
      </c>
      <c r="AK115" s="8">
        <v>0</v>
      </c>
      <c r="AL115" s="8">
        <v>0</v>
      </c>
      <c r="AM115" s="8">
        <v>0</v>
      </c>
      <c r="AN115" s="8">
        <v>16589</v>
      </c>
      <c r="AO115" s="8">
        <v>0</v>
      </c>
      <c r="AP115" s="8">
        <v>12589</v>
      </c>
      <c r="AQ115" s="8">
        <v>21851</v>
      </c>
      <c r="AR115" s="8">
        <v>3985</v>
      </c>
      <c r="AS115" s="8">
        <v>0</v>
      </c>
      <c r="AT115" s="8">
        <v>0</v>
      </c>
      <c r="AU115" s="8">
        <v>0</v>
      </c>
      <c r="AV115" s="8">
        <v>0</v>
      </c>
      <c r="AW115" s="8">
        <v>0</v>
      </c>
      <c r="AX115" s="8">
        <v>0</v>
      </c>
      <c r="AY115" s="8">
        <v>0</v>
      </c>
      <c r="AZ115" s="8">
        <v>0</v>
      </c>
      <c r="BA115" s="8">
        <v>0</v>
      </c>
      <c r="BB115" s="8">
        <v>0</v>
      </c>
      <c r="BC115" s="8">
        <v>0</v>
      </c>
      <c r="BD115" s="8">
        <v>0</v>
      </c>
      <c r="BE115" s="8">
        <v>0</v>
      </c>
      <c r="BF115" s="8">
        <v>0</v>
      </c>
      <c r="BG115" s="8">
        <v>0</v>
      </c>
      <c r="BH115" s="8">
        <v>0</v>
      </c>
      <c r="BI115" s="8">
        <v>0</v>
      </c>
      <c r="BJ115" s="8">
        <v>0</v>
      </c>
      <c r="BK115" s="8">
        <v>0</v>
      </c>
      <c r="BL115" s="8">
        <v>0</v>
      </c>
      <c r="BM115" s="8">
        <v>0</v>
      </c>
      <c r="BN115" s="13" t="s">
        <v>2772</v>
      </c>
      <c r="BO115" s="13" t="s">
        <v>2772</v>
      </c>
      <c r="BP115" s="13" t="s">
        <v>2772</v>
      </c>
      <c r="BQ115" s="13" t="s">
        <v>2772</v>
      </c>
      <c r="BR115" s="13" t="s">
        <v>2772</v>
      </c>
      <c r="BS115" s="13" t="s">
        <v>2772</v>
      </c>
      <c r="BT115" s="13" t="s">
        <v>2772</v>
      </c>
      <c r="BU115" s="13" t="s">
        <v>2772</v>
      </c>
      <c r="BV115" s="13" t="s">
        <v>2772</v>
      </c>
      <c r="BW115" s="13" t="s">
        <v>2772</v>
      </c>
      <c r="BX115" s="13" t="s">
        <v>2772</v>
      </c>
      <c r="BY115" s="13" t="s">
        <v>2772</v>
      </c>
      <c r="BZ115" s="13" t="s">
        <v>2772</v>
      </c>
      <c r="CA115" s="8">
        <v>0</v>
      </c>
      <c r="CB115" s="8">
        <v>0</v>
      </c>
      <c r="CC115" s="8">
        <v>0</v>
      </c>
      <c r="CD115" s="8">
        <v>0</v>
      </c>
      <c r="CE115" s="8">
        <v>0</v>
      </c>
      <c r="CF115" s="8">
        <v>0</v>
      </c>
      <c r="CG115" s="8">
        <v>0</v>
      </c>
      <c r="CH115" s="8">
        <v>0</v>
      </c>
      <c r="CI115" s="8">
        <v>0</v>
      </c>
      <c r="CJ115" s="8">
        <v>0</v>
      </c>
      <c r="CK115" s="8">
        <v>0</v>
      </c>
      <c r="CL115" s="8">
        <v>0</v>
      </c>
      <c r="CM115" s="8">
        <v>0</v>
      </c>
      <c r="CN115" s="8">
        <v>0</v>
      </c>
      <c r="CO115" s="8">
        <v>0</v>
      </c>
      <c r="CP115" s="8">
        <v>0</v>
      </c>
      <c r="CQ115" s="8">
        <v>0</v>
      </c>
      <c r="CR115" s="13" t="s">
        <v>2772</v>
      </c>
      <c r="CS115" s="13" t="s">
        <v>2772</v>
      </c>
      <c r="CT115" s="13" t="s">
        <v>2772</v>
      </c>
      <c r="CU115" s="8">
        <v>0</v>
      </c>
      <c r="CV115" s="8">
        <v>0</v>
      </c>
      <c r="CW115" s="8">
        <v>0</v>
      </c>
      <c r="CX115" s="8">
        <v>0</v>
      </c>
      <c r="CY115" s="8">
        <v>0</v>
      </c>
      <c r="CZ115" s="8">
        <v>0</v>
      </c>
      <c r="DA115" s="13" t="s">
        <v>2772</v>
      </c>
      <c r="DB115" s="13" t="s">
        <v>2772</v>
      </c>
      <c r="DC115" s="13" t="s">
        <v>2772</v>
      </c>
      <c r="DD115" s="13" t="s">
        <v>2772</v>
      </c>
      <c r="DE115" s="8">
        <v>0</v>
      </c>
      <c r="DF115" s="8">
        <v>0</v>
      </c>
      <c r="DG115" s="8">
        <v>0</v>
      </c>
      <c r="DH115" s="8">
        <v>0</v>
      </c>
      <c r="DI115" s="17">
        <v>0</v>
      </c>
    </row>
    <row r="116" s="1" customFormat="1" ht="15.4" customHeight="1" spans="1:113">
      <c r="A116" s="9" t="s">
        <v>2949</v>
      </c>
      <c r="B116" s="10"/>
      <c r="C116" s="10" t="s">
        <v>2275</v>
      </c>
      <c r="D116" s="10" t="s">
        <v>2950</v>
      </c>
      <c r="E116" s="8">
        <v>1950450.06</v>
      </c>
      <c r="F116" s="8">
        <v>673297.98</v>
      </c>
      <c r="G116" s="8">
        <v>379406.4</v>
      </c>
      <c r="H116" s="8">
        <v>120100</v>
      </c>
      <c r="I116" s="8">
        <v>0</v>
      </c>
      <c r="J116" s="8">
        <v>0</v>
      </c>
      <c r="K116" s="8">
        <v>14678</v>
      </c>
      <c r="L116" s="8">
        <v>68831.04</v>
      </c>
      <c r="M116" s="8">
        <v>0</v>
      </c>
      <c r="N116" s="8">
        <v>35207.5</v>
      </c>
      <c r="O116" s="8">
        <v>0</v>
      </c>
      <c r="P116" s="8">
        <v>13525.64</v>
      </c>
      <c r="Q116" s="8">
        <v>41549.4</v>
      </c>
      <c r="R116" s="8">
        <v>0</v>
      </c>
      <c r="S116" s="8">
        <v>0</v>
      </c>
      <c r="T116" s="8">
        <v>1272184.08</v>
      </c>
      <c r="U116" s="8">
        <v>449270.91</v>
      </c>
      <c r="V116" s="8">
        <v>0</v>
      </c>
      <c r="W116" s="8">
        <v>0</v>
      </c>
      <c r="X116" s="8">
        <v>0</v>
      </c>
      <c r="Y116" s="8">
        <v>21988.8</v>
      </c>
      <c r="Z116" s="8">
        <v>97091.26</v>
      </c>
      <c r="AA116" s="8">
        <v>0</v>
      </c>
      <c r="AB116" s="8">
        <v>0</v>
      </c>
      <c r="AC116" s="8">
        <v>176860</v>
      </c>
      <c r="AD116" s="8">
        <v>31425</v>
      </c>
      <c r="AE116" s="8">
        <v>0</v>
      </c>
      <c r="AF116" s="8">
        <v>257075.61</v>
      </c>
      <c r="AG116" s="8">
        <v>0</v>
      </c>
      <c r="AH116" s="8">
        <v>25000</v>
      </c>
      <c r="AI116" s="8">
        <v>28929.5</v>
      </c>
      <c r="AJ116" s="8">
        <v>22381</v>
      </c>
      <c r="AK116" s="8">
        <v>133450</v>
      </c>
      <c r="AL116" s="8">
        <v>0</v>
      </c>
      <c r="AM116" s="8">
        <v>0</v>
      </c>
      <c r="AN116" s="8">
        <v>0</v>
      </c>
      <c r="AO116" s="8">
        <v>0</v>
      </c>
      <c r="AP116" s="8">
        <v>11808</v>
      </c>
      <c r="AQ116" s="8">
        <v>7980</v>
      </c>
      <c r="AR116" s="8">
        <v>0</v>
      </c>
      <c r="AS116" s="8">
        <v>8250</v>
      </c>
      <c r="AT116" s="8">
        <v>0</v>
      </c>
      <c r="AU116" s="8">
        <v>674</v>
      </c>
      <c r="AV116" s="8">
        <v>4968</v>
      </c>
      <c r="AW116" s="8">
        <v>0</v>
      </c>
      <c r="AX116" s="8">
        <v>0</v>
      </c>
      <c r="AY116" s="8">
        <v>0</v>
      </c>
      <c r="AZ116" s="8">
        <v>0</v>
      </c>
      <c r="BA116" s="8">
        <v>4968</v>
      </c>
      <c r="BB116" s="8">
        <v>0</v>
      </c>
      <c r="BC116" s="8">
        <v>0</v>
      </c>
      <c r="BD116" s="8">
        <v>0</v>
      </c>
      <c r="BE116" s="8">
        <v>0</v>
      </c>
      <c r="BF116" s="8">
        <v>0</v>
      </c>
      <c r="BG116" s="8">
        <v>0</v>
      </c>
      <c r="BH116" s="8">
        <v>0</v>
      </c>
      <c r="BI116" s="8">
        <v>0</v>
      </c>
      <c r="BJ116" s="8">
        <v>0</v>
      </c>
      <c r="BK116" s="8">
        <v>0</v>
      </c>
      <c r="BL116" s="8">
        <v>0</v>
      </c>
      <c r="BM116" s="8">
        <v>0</v>
      </c>
      <c r="BN116" s="13" t="s">
        <v>2772</v>
      </c>
      <c r="BO116" s="13" t="s">
        <v>2772</v>
      </c>
      <c r="BP116" s="13" t="s">
        <v>2772</v>
      </c>
      <c r="BQ116" s="13" t="s">
        <v>2772</v>
      </c>
      <c r="BR116" s="13" t="s">
        <v>2772</v>
      </c>
      <c r="BS116" s="13" t="s">
        <v>2772</v>
      </c>
      <c r="BT116" s="13" t="s">
        <v>2772</v>
      </c>
      <c r="BU116" s="13" t="s">
        <v>2772</v>
      </c>
      <c r="BV116" s="13" t="s">
        <v>2772</v>
      </c>
      <c r="BW116" s="13" t="s">
        <v>2772</v>
      </c>
      <c r="BX116" s="13" t="s">
        <v>2772</v>
      </c>
      <c r="BY116" s="13" t="s">
        <v>2772</v>
      </c>
      <c r="BZ116" s="13" t="s">
        <v>2772</v>
      </c>
      <c r="CA116" s="8">
        <v>0</v>
      </c>
      <c r="CB116" s="8">
        <v>0</v>
      </c>
      <c r="CC116" s="8">
        <v>0</v>
      </c>
      <c r="CD116" s="8">
        <v>0</v>
      </c>
      <c r="CE116" s="8">
        <v>0</v>
      </c>
      <c r="CF116" s="8">
        <v>0</v>
      </c>
      <c r="CG116" s="8">
        <v>0</v>
      </c>
      <c r="CH116" s="8">
        <v>0</v>
      </c>
      <c r="CI116" s="8">
        <v>0</v>
      </c>
      <c r="CJ116" s="8">
        <v>0</v>
      </c>
      <c r="CK116" s="8">
        <v>0</v>
      </c>
      <c r="CL116" s="8">
        <v>0</v>
      </c>
      <c r="CM116" s="8">
        <v>0</v>
      </c>
      <c r="CN116" s="8">
        <v>0</v>
      </c>
      <c r="CO116" s="8">
        <v>0</v>
      </c>
      <c r="CP116" s="8">
        <v>0</v>
      </c>
      <c r="CQ116" s="8">
        <v>0</v>
      </c>
      <c r="CR116" s="13" t="s">
        <v>2772</v>
      </c>
      <c r="CS116" s="13" t="s">
        <v>2772</v>
      </c>
      <c r="CT116" s="13" t="s">
        <v>2772</v>
      </c>
      <c r="CU116" s="8">
        <v>0</v>
      </c>
      <c r="CV116" s="8">
        <v>0</v>
      </c>
      <c r="CW116" s="8">
        <v>0</v>
      </c>
      <c r="CX116" s="8">
        <v>0</v>
      </c>
      <c r="CY116" s="8">
        <v>0</v>
      </c>
      <c r="CZ116" s="8">
        <v>0</v>
      </c>
      <c r="DA116" s="13" t="s">
        <v>2772</v>
      </c>
      <c r="DB116" s="13" t="s">
        <v>2772</v>
      </c>
      <c r="DC116" s="13" t="s">
        <v>2772</v>
      </c>
      <c r="DD116" s="13" t="s">
        <v>2772</v>
      </c>
      <c r="DE116" s="8">
        <v>0</v>
      </c>
      <c r="DF116" s="8">
        <v>0</v>
      </c>
      <c r="DG116" s="8">
        <v>0</v>
      </c>
      <c r="DH116" s="8">
        <v>0</v>
      </c>
      <c r="DI116" s="17">
        <v>0</v>
      </c>
    </row>
    <row r="117" s="1" customFormat="1" ht="15.4" customHeight="1" spans="1:113">
      <c r="A117" s="9" t="s">
        <v>2951</v>
      </c>
      <c r="B117" s="10"/>
      <c r="C117" s="10" t="s">
        <v>2275</v>
      </c>
      <c r="D117" s="10" t="s">
        <v>2791</v>
      </c>
      <c r="E117" s="8">
        <v>1527320.49</v>
      </c>
      <c r="F117" s="8">
        <v>673297.98</v>
      </c>
      <c r="G117" s="8">
        <v>379406.4</v>
      </c>
      <c r="H117" s="8">
        <v>120100</v>
      </c>
      <c r="I117" s="8">
        <v>0</v>
      </c>
      <c r="J117" s="8">
        <v>0</v>
      </c>
      <c r="K117" s="8">
        <v>14678</v>
      </c>
      <c r="L117" s="8">
        <v>68831.04</v>
      </c>
      <c r="M117" s="8">
        <v>0</v>
      </c>
      <c r="N117" s="8">
        <v>35207.5</v>
      </c>
      <c r="O117" s="8">
        <v>0</v>
      </c>
      <c r="P117" s="8">
        <v>13525.64</v>
      </c>
      <c r="Q117" s="8">
        <v>41549.4</v>
      </c>
      <c r="R117" s="8">
        <v>0</v>
      </c>
      <c r="S117" s="8">
        <v>0</v>
      </c>
      <c r="T117" s="8">
        <v>849054.51</v>
      </c>
      <c r="U117" s="8">
        <v>345467</v>
      </c>
      <c r="V117" s="8">
        <v>0</v>
      </c>
      <c r="W117" s="8">
        <v>0</v>
      </c>
      <c r="X117" s="8">
        <v>0</v>
      </c>
      <c r="Y117" s="8">
        <v>21988.8</v>
      </c>
      <c r="Z117" s="8">
        <v>97091.26</v>
      </c>
      <c r="AA117" s="8">
        <v>0</v>
      </c>
      <c r="AB117" s="8">
        <v>0</v>
      </c>
      <c r="AC117" s="8">
        <v>176860</v>
      </c>
      <c r="AD117" s="8">
        <v>31425</v>
      </c>
      <c r="AE117" s="8">
        <v>0</v>
      </c>
      <c r="AF117" s="8">
        <v>37749.95</v>
      </c>
      <c r="AG117" s="8">
        <v>0</v>
      </c>
      <c r="AH117" s="8">
        <v>25000</v>
      </c>
      <c r="AI117" s="8">
        <v>28929.5</v>
      </c>
      <c r="AJ117" s="8">
        <v>22381</v>
      </c>
      <c r="AK117" s="8">
        <v>33450</v>
      </c>
      <c r="AL117" s="8">
        <v>0</v>
      </c>
      <c r="AM117" s="8">
        <v>0</v>
      </c>
      <c r="AN117" s="8">
        <v>0</v>
      </c>
      <c r="AO117" s="8">
        <v>0</v>
      </c>
      <c r="AP117" s="8">
        <v>11808</v>
      </c>
      <c r="AQ117" s="8">
        <v>7980</v>
      </c>
      <c r="AR117" s="8">
        <v>0</v>
      </c>
      <c r="AS117" s="8">
        <v>8250</v>
      </c>
      <c r="AT117" s="8">
        <v>0</v>
      </c>
      <c r="AU117" s="8">
        <v>674</v>
      </c>
      <c r="AV117" s="8">
        <v>4968</v>
      </c>
      <c r="AW117" s="8">
        <v>0</v>
      </c>
      <c r="AX117" s="8">
        <v>0</v>
      </c>
      <c r="AY117" s="8">
        <v>0</v>
      </c>
      <c r="AZ117" s="8">
        <v>0</v>
      </c>
      <c r="BA117" s="8">
        <v>4968</v>
      </c>
      <c r="BB117" s="8">
        <v>0</v>
      </c>
      <c r="BC117" s="8">
        <v>0</v>
      </c>
      <c r="BD117" s="8">
        <v>0</v>
      </c>
      <c r="BE117" s="8">
        <v>0</v>
      </c>
      <c r="BF117" s="8">
        <v>0</v>
      </c>
      <c r="BG117" s="8">
        <v>0</v>
      </c>
      <c r="BH117" s="8">
        <v>0</v>
      </c>
      <c r="BI117" s="8">
        <v>0</v>
      </c>
      <c r="BJ117" s="8">
        <v>0</v>
      </c>
      <c r="BK117" s="8">
        <v>0</v>
      </c>
      <c r="BL117" s="8">
        <v>0</v>
      </c>
      <c r="BM117" s="8">
        <v>0</v>
      </c>
      <c r="BN117" s="13" t="s">
        <v>2772</v>
      </c>
      <c r="BO117" s="13" t="s">
        <v>2772</v>
      </c>
      <c r="BP117" s="13" t="s">
        <v>2772</v>
      </c>
      <c r="BQ117" s="13" t="s">
        <v>2772</v>
      </c>
      <c r="BR117" s="13" t="s">
        <v>2772</v>
      </c>
      <c r="BS117" s="13" t="s">
        <v>2772</v>
      </c>
      <c r="BT117" s="13" t="s">
        <v>2772</v>
      </c>
      <c r="BU117" s="13" t="s">
        <v>2772</v>
      </c>
      <c r="BV117" s="13" t="s">
        <v>2772</v>
      </c>
      <c r="BW117" s="13" t="s">
        <v>2772</v>
      </c>
      <c r="BX117" s="13" t="s">
        <v>2772</v>
      </c>
      <c r="BY117" s="13" t="s">
        <v>2772</v>
      </c>
      <c r="BZ117" s="13" t="s">
        <v>2772</v>
      </c>
      <c r="CA117" s="8">
        <v>0</v>
      </c>
      <c r="CB117" s="8">
        <v>0</v>
      </c>
      <c r="CC117" s="8">
        <v>0</v>
      </c>
      <c r="CD117" s="8">
        <v>0</v>
      </c>
      <c r="CE117" s="8">
        <v>0</v>
      </c>
      <c r="CF117" s="8">
        <v>0</v>
      </c>
      <c r="CG117" s="8">
        <v>0</v>
      </c>
      <c r="CH117" s="8">
        <v>0</v>
      </c>
      <c r="CI117" s="8">
        <v>0</v>
      </c>
      <c r="CJ117" s="8">
        <v>0</v>
      </c>
      <c r="CK117" s="8">
        <v>0</v>
      </c>
      <c r="CL117" s="8">
        <v>0</v>
      </c>
      <c r="CM117" s="8">
        <v>0</v>
      </c>
      <c r="CN117" s="8">
        <v>0</v>
      </c>
      <c r="CO117" s="8">
        <v>0</v>
      </c>
      <c r="CP117" s="8">
        <v>0</v>
      </c>
      <c r="CQ117" s="8">
        <v>0</v>
      </c>
      <c r="CR117" s="13" t="s">
        <v>2772</v>
      </c>
      <c r="CS117" s="13" t="s">
        <v>2772</v>
      </c>
      <c r="CT117" s="13" t="s">
        <v>2772</v>
      </c>
      <c r="CU117" s="8">
        <v>0</v>
      </c>
      <c r="CV117" s="8">
        <v>0</v>
      </c>
      <c r="CW117" s="8">
        <v>0</v>
      </c>
      <c r="CX117" s="8">
        <v>0</v>
      </c>
      <c r="CY117" s="8">
        <v>0</v>
      </c>
      <c r="CZ117" s="8">
        <v>0</v>
      </c>
      <c r="DA117" s="13" t="s">
        <v>2772</v>
      </c>
      <c r="DB117" s="13" t="s">
        <v>2772</v>
      </c>
      <c r="DC117" s="13" t="s">
        <v>2772</v>
      </c>
      <c r="DD117" s="13" t="s">
        <v>2772</v>
      </c>
      <c r="DE117" s="8">
        <v>0</v>
      </c>
      <c r="DF117" s="8">
        <v>0</v>
      </c>
      <c r="DG117" s="8">
        <v>0</v>
      </c>
      <c r="DH117" s="8">
        <v>0</v>
      </c>
      <c r="DI117" s="17">
        <v>0</v>
      </c>
    </row>
    <row r="118" s="1" customFormat="1" ht="15.4" customHeight="1" spans="1:113">
      <c r="A118" s="9" t="s">
        <v>2952</v>
      </c>
      <c r="B118" s="10"/>
      <c r="C118" s="10" t="s">
        <v>2275</v>
      </c>
      <c r="D118" s="10" t="s">
        <v>2953</v>
      </c>
      <c r="E118" s="8">
        <v>319325.66</v>
      </c>
      <c r="F118" s="8">
        <v>0</v>
      </c>
      <c r="G118" s="8">
        <v>0</v>
      </c>
      <c r="H118" s="8">
        <v>0</v>
      </c>
      <c r="I118" s="8">
        <v>0</v>
      </c>
      <c r="J118" s="8">
        <v>0</v>
      </c>
      <c r="K118" s="8">
        <v>0</v>
      </c>
      <c r="L118" s="8">
        <v>0</v>
      </c>
      <c r="M118" s="8">
        <v>0</v>
      </c>
      <c r="N118" s="8">
        <v>0</v>
      </c>
      <c r="O118" s="8">
        <v>0</v>
      </c>
      <c r="P118" s="8">
        <v>0</v>
      </c>
      <c r="Q118" s="8">
        <v>0</v>
      </c>
      <c r="R118" s="8">
        <v>0</v>
      </c>
      <c r="S118" s="8">
        <v>0</v>
      </c>
      <c r="T118" s="8">
        <v>319325.66</v>
      </c>
      <c r="U118" s="8">
        <v>0</v>
      </c>
      <c r="V118" s="8">
        <v>0</v>
      </c>
      <c r="W118" s="8">
        <v>0</v>
      </c>
      <c r="X118" s="8">
        <v>0</v>
      </c>
      <c r="Y118" s="8">
        <v>0</v>
      </c>
      <c r="Z118" s="8">
        <v>0</v>
      </c>
      <c r="AA118" s="8">
        <v>0</v>
      </c>
      <c r="AB118" s="8">
        <v>0</v>
      </c>
      <c r="AC118" s="8">
        <v>0</v>
      </c>
      <c r="AD118" s="8">
        <v>0</v>
      </c>
      <c r="AE118" s="8">
        <v>0</v>
      </c>
      <c r="AF118" s="8">
        <v>219325.66</v>
      </c>
      <c r="AG118" s="8">
        <v>0</v>
      </c>
      <c r="AH118" s="8">
        <v>0</v>
      </c>
      <c r="AI118" s="8">
        <v>0</v>
      </c>
      <c r="AJ118" s="8">
        <v>0</v>
      </c>
      <c r="AK118" s="8">
        <v>100000</v>
      </c>
      <c r="AL118" s="8">
        <v>0</v>
      </c>
      <c r="AM118" s="8">
        <v>0</v>
      </c>
      <c r="AN118" s="8">
        <v>0</v>
      </c>
      <c r="AO118" s="8">
        <v>0</v>
      </c>
      <c r="AP118" s="8">
        <v>0</v>
      </c>
      <c r="AQ118" s="8">
        <v>0</v>
      </c>
      <c r="AR118" s="8">
        <v>0</v>
      </c>
      <c r="AS118" s="8">
        <v>0</v>
      </c>
      <c r="AT118" s="8">
        <v>0</v>
      </c>
      <c r="AU118" s="8">
        <v>0</v>
      </c>
      <c r="AV118" s="8">
        <v>0</v>
      </c>
      <c r="AW118" s="8">
        <v>0</v>
      </c>
      <c r="AX118" s="8">
        <v>0</v>
      </c>
      <c r="AY118" s="8">
        <v>0</v>
      </c>
      <c r="AZ118" s="8">
        <v>0</v>
      </c>
      <c r="BA118" s="8">
        <v>0</v>
      </c>
      <c r="BB118" s="8">
        <v>0</v>
      </c>
      <c r="BC118" s="8">
        <v>0</v>
      </c>
      <c r="BD118" s="8">
        <v>0</v>
      </c>
      <c r="BE118" s="8">
        <v>0</v>
      </c>
      <c r="BF118" s="8">
        <v>0</v>
      </c>
      <c r="BG118" s="8">
        <v>0</v>
      </c>
      <c r="BH118" s="8">
        <v>0</v>
      </c>
      <c r="BI118" s="8">
        <v>0</v>
      </c>
      <c r="BJ118" s="8">
        <v>0</v>
      </c>
      <c r="BK118" s="8">
        <v>0</v>
      </c>
      <c r="BL118" s="8">
        <v>0</v>
      </c>
      <c r="BM118" s="8">
        <v>0</v>
      </c>
      <c r="BN118" s="13" t="s">
        <v>2772</v>
      </c>
      <c r="BO118" s="13" t="s">
        <v>2772</v>
      </c>
      <c r="BP118" s="13" t="s">
        <v>2772</v>
      </c>
      <c r="BQ118" s="13" t="s">
        <v>2772</v>
      </c>
      <c r="BR118" s="13" t="s">
        <v>2772</v>
      </c>
      <c r="BS118" s="13" t="s">
        <v>2772</v>
      </c>
      <c r="BT118" s="13" t="s">
        <v>2772</v>
      </c>
      <c r="BU118" s="13" t="s">
        <v>2772</v>
      </c>
      <c r="BV118" s="13" t="s">
        <v>2772</v>
      </c>
      <c r="BW118" s="13" t="s">
        <v>2772</v>
      </c>
      <c r="BX118" s="13" t="s">
        <v>2772</v>
      </c>
      <c r="BY118" s="13" t="s">
        <v>2772</v>
      </c>
      <c r="BZ118" s="13" t="s">
        <v>2772</v>
      </c>
      <c r="CA118" s="8">
        <v>0</v>
      </c>
      <c r="CB118" s="8">
        <v>0</v>
      </c>
      <c r="CC118" s="8">
        <v>0</v>
      </c>
      <c r="CD118" s="8">
        <v>0</v>
      </c>
      <c r="CE118" s="8">
        <v>0</v>
      </c>
      <c r="CF118" s="8">
        <v>0</v>
      </c>
      <c r="CG118" s="8">
        <v>0</v>
      </c>
      <c r="CH118" s="8">
        <v>0</v>
      </c>
      <c r="CI118" s="8">
        <v>0</v>
      </c>
      <c r="CJ118" s="8">
        <v>0</v>
      </c>
      <c r="CK118" s="8">
        <v>0</v>
      </c>
      <c r="CL118" s="8">
        <v>0</v>
      </c>
      <c r="CM118" s="8">
        <v>0</v>
      </c>
      <c r="CN118" s="8">
        <v>0</v>
      </c>
      <c r="CO118" s="8">
        <v>0</v>
      </c>
      <c r="CP118" s="8">
        <v>0</v>
      </c>
      <c r="CQ118" s="8">
        <v>0</v>
      </c>
      <c r="CR118" s="13" t="s">
        <v>2772</v>
      </c>
      <c r="CS118" s="13" t="s">
        <v>2772</v>
      </c>
      <c r="CT118" s="13" t="s">
        <v>2772</v>
      </c>
      <c r="CU118" s="8">
        <v>0</v>
      </c>
      <c r="CV118" s="8">
        <v>0</v>
      </c>
      <c r="CW118" s="8">
        <v>0</v>
      </c>
      <c r="CX118" s="8">
        <v>0</v>
      </c>
      <c r="CY118" s="8">
        <v>0</v>
      </c>
      <c r="CZ118" s="8">
        <v>0</v>
      </c>
      <c r="DA118" s="13" t="s">
        <v>2772</v>
      </c>
      <c r="DB118" s="13" t="s">
        <v>2772</v>
      </c>
      <c r="DC118" s="13" t="s">
        <v>2772</v>
      </c>
      <c r="DD118" s="13" t="s">
        <v>2772</v>
      </c>
      <c r="DE118" s="8">
        <v>0</v>
      </c>
      <c r="DF118" s="8">
        <v>0</v>
      </c>
      <c r="DG118" s="8">
        <v>0</v>
      </c>
      <c r="DH118" s="8">
        <v>0</v>
      </c>
      <c r="DI118" s="17">
        <v>0</v>
      </c>
    </row>
    <row r="119" s="1" customFormat="1" ht="15.4" customHeight="1" spans="1:113">
      <c r="A119" s="9" t="s">
        <v>2954</v>
      </c>
      <c r="B119" s="10"/>
      <c r="C119" s="10" t="s">
        <v>2275</v>
      </c>
      <c r="D119" s="10" t="s">
        <v>2955</v>
      </c>
      <c r="E119" s="8">
        <v>103803.91</v>
      </c>
      <c r="F119" s="8">
        <v>0</v>
      </c>
      <c r="G119" s="8">
        <v>0</v>
      </c>
      <c r="H119" s="8">
        <v>0</v>
      </c>
      <c r="I119" s="8">
        <v>0</v>
      </c>
      <c r="J119" s="8">
        <v>0</v>
      </c>
      <c r="K119" s="8">
        <v>0</v>
      </c>
      <c r="L119" s="8">
        <v>0</v>
      </c>
      <c r="M119" s="8">
        <v>0</v>
      </c>
      <c r="N119" s="8">
        <v>0</v>
      </c>
      <c r="O119" s="8">
        <v>0</v>
      </c>
      <c r="P119" s="8">
        <v>0</v>
      </c>
      <c r="Q119" s="8">
        <v>0</v>
      </c>
      <c r="R119" s="8">
        <v>0</v>
      </c>
      <c r="S119" s="8">
        <v>0</v>
      </c>
      <c r="T119" s="8">
        <v>103803.91</v>
      </c>
      <c r="U119" s="8">
        <v>103803.91</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c r="AS119" s="8">
        <v>0</v>
      </c>
      <c r="AT119" s="8">
        <v>0</v>
      </c>
      <c r="AU119" s="8">
        <v>0</v>
      </c>
      <c r="AV119" s="8">
        <v>0</v>
      </c>
      <c r="AW119" s="8">
        <v>0</v>
      </c>
      <c r="AX119" s="8">
        <v>0</v>
      </c>
      <c r="AY119" s="8">
        <v>0</v>
      </c>
      <c r="AZ119" s="8">
        <v>0</v>
      </c>
      <c r="BA119" s="8">
        <v>0</v>
      </c>
      <c r="BB119" s="8">
        <v>0</v>
      </c>
      <c r="BC119" s="8">
        <v>0</v>
      </c>
      <c r="BD119" s="8">
        <v>0</v>
      </c>
      <c r="BE119" s="8">
        <v>0</v>
      </c>
      <c r="BF119" s="8">
        <v>0</v>
      </c>
      <c r="BG119" s="8">
        <v>0</v>
      </c>
      <c r="BH119" s="8">
        <v>0</v>
      </c>
      <c r="BI119" s="8">
        <v>0</v>
      </c>
      <c r="BJ119" s="8">
        <v>0</v>
      </c>
      <c r="BK119" s="8">
        <v>0</v>
      </c>
      <c r="BL119" s="8">
        <v>0</v>
      </c>
      <c r="BM119" s="8">
        <v>0</v>
      </c>
      <c r="BN119" s="13" t="s">
        <v>2772</v>
      </c>
      <c r="BO119" s="13" t="s">
        <v>2772</v>
      </c>
      <c r="BP119" s="13" t="s">
        <v>2772</v>
      </c>
      <c r="BQ119" s="13" t="s">
        <v>2772</v>
      </c>
      <c r="BR119" s="13" t="s">
        <v>2772</v>
      </c>
      <c r="BS119" s="13" t="s">
        <v>2772</v>
      </c>
      <c r="BT119" s="13" t="s">
        <v>2772</v>
      </c>
      <c r="BU119" s="13" t="s">
        <v>2772</v>
      </c>
      <c r="BV119" s="13" t="s">
        <v>2772</v>
      </c>
      <c r="BW119" s="13" t="s">
        <v>2772</v>
      </c>
      <c r="BX119" s="13" t="s">
        <v>2772</v>
      </c>
      <c r="BY119" s="13" t="s">
        <v>2772</v>
      </c>
      <c r="BZ119" s="13" t="s">
        <v>2772</v>
      </c>
      <c r="CA119" s="8">
        <v>0</v>
      </c>
      <c r="CB119" s="8">
        <v>0</v>
      </c>
      <c r="CC119" s="8">
        <v>0</v>
      </c>
      <c r="CD119" s="8">
        <v>0</v>
      </c>
      <c r="CE119" s="8">
        <v>0</v>
      </c>
      <c r="CF119" s="8">
        <v>0</v>
      </c>
      <c r="CG119" s="8">
        <v>0</v>
      </c>
      <c r="CH119" s="8">
        <v>0</v>
      </c>
      <c r="CI119" s="8">
        <v>0</v>
      </c>
      <c r="CJ119" s="8">
        <v>0</v>
      </c>
      <c r="CK119" s="8">
        <v>0</v>
      </c>
      <c r="CL119" s="8">
        <v>0</v>
      </c>
      <c r="CM119" s="8">
        <v>0</v>
      </c>
      <c r="CN119" s="8">
        <v>0</v>
      </c>
      <c r="CO119" s="8">
        <v>0</v>
      </c>
      <c r="CP119" s="8">
        <v>0</v>
      </c>
      <c r="CQ119" s="8">
        <v>0</v>
      </c>
      <c r="CR119" s="13" t="s">
        <v>2772</v>
      </c>
      <c r="CS119" s="13" t="s">
        <v>2772</v>
      </c>
      <c r="CT119" s="13" t="s">
        <v>2772</v>
      </c>
      <c r="CU119" s="8">
        <v>0</v>
      </c>
      <c r="CV119" s="8">
        <v>0</v>
      </c>
      <c r="CW119" s="8">
        <v>0</v>
      </c>
      <c r="CX119" s="8">
        <v>0</v>
      </c>
      <c r="CY119" s="8">
        <v>0</v>
      </c>
      <c r="CZ119" s="8">
        <v>0</v>
      </c>
      <c r="DA119" s="13" t="s">
        <v>2772</v>
      </c>
      <c r="DB119" s="13" t="s">
        <v>2772</v>
      </c>
      <c r="DC119" s="13" t="s">
        <v>2772</v>
      </c>
      <c r="DD119" s="13" t="s">
        <v>2772</v>
      </c>
      <c r="DE119" s="8">
        <v>0</v>
      </c>
      <c r="DF119" s="8">
        <v>0</v>
      </c>
      <c r="DG119" s="8">
        <v>0</v>
      </c>
      <c r="DH119" s="8">
        <v>0</v>
      </c>
      <c r="DI119" s="17">
        <v>0</v>
      </c>
    </row>
    <row r="120" s="1" customFormat="1" ht="15.4" customHeight="1" spans="1:113">
      <c r="A120" s="9" t="s">
        <v>2956</v>
      </c>
      <c r="B120" s="10"/>
      <c r="C120" s="10" t="s">
        <v>2275</v>
      </c>
      <c r="D120" s="10" t="s">
        <v>1031</v>
      </c>
      <c r="E120" s="8">
        <v>163045166.07</v>
      </c>
      <c r="F120" s="8">
        <v>61071406.63</v>
      </c>
      <c r="G120" s="8">
        <v>16341264.72</v>
      </c>
      <c r="H120" s="8">
        <v>4762085.29</v>
      </c>
      <c r="I120" s="8">
        <v>4486651</v>
      </c>
      <c r="J120" s="8">
        <v>47170</v>
      </c>
      <c r="K120" s="8">
        <v>195734</v>
      </c>
      <c r="L120" s="8">
        <v>16716910.48</v>
      </c>
      <c r="M120" s="8">
        <v>7857831.58</v>
      </c>
      <c r="N120" s="8">
        <v>1478138.48</v>
      </c>
      <c r="O120" s="8">
        <v>0</v>
      </c>
      <c r="P120" s="8">
        <v>1544598.5</v>
      </c>
      <c r="Q120" s="8">
        <v>1981098.55</v>
      </c>
      <c r="R120" s="8">
        <v>4040.7</v>
      </c>
      <c r="S120" s="8">
        <v>5655883.33</v>
      </c>
      <c r="T120" s="8">
        <v>25655501</v>
      </c>
      <c r="U120" s="8">
        <v>4223416.48</v>
      </c>
      <c r="V120" s="8">
        <v>1143921.5</v>
      </c>
      <c r="W120" s="8">
        <v>332800</v>
      </c>
      <c r="X120" s="8">
        <v>2815</v>
      </c>
      <c r="Y120" s="8">
        <v>103195.4</v>
      </c>
      <c r="Z120" s="8">
        <v>374965.84</v>
      </c>
      <c r="AA120" s="8">
        <v>65617</v>
      </c>
      <c r="AB120" s="8">
        <v>1554</v>
      </c>
      <c r="AC120" s="8">
        <v>4600</v>
      </c>
      <c r="AD120" s="8">
        <v>765279.98</v>
      </c>
      <c r="AE120" s="8">
        <v>0</v>
      </c>
      <c r="AF120" s="8">
        <v>4146459</v>
      </c>
      <c r="AG120" s="8">
        <v>141574</v>
      </c>
      <c r="AH120" s="8">
        <v>403843.51</v>
      </c>
      <c r="AI120" s="8">
        <v>601600</v>
      </c>
      <c r="AJ120" s="8">
        <v>773455</v>
      </c>
      <c r="AK120" s="8">
        <v>0</v>
      </c>
      <c r="AL120" s="8">
        <v>0</v>
      </c>
      <c r="AM120" s="8">
        <v>0</v>
      </c>
      <c r="AN120" s="8">
        <v>1118599.43</v>
      </c>
      <c r="AO120" s="8">
        <v>9475766</v>
      </c>
      <c r="AP120" s="8">
        <v>43701</v>
      </c>
      <c r="AQ120" s="8">
        <v>324943</v>
      </c>
      <c r="AR120" s="8">
        <v>231829.29</v>
      </c>
      <c r="AS120" s="8">
        <v>359357</v>
      </c>
      <c r="AT120" s="8">
        <v>0</v>
      </c>
      <c r="AU120" s="8">
        <v>1016208.57</v>
      </c>
      <c r="AV120" s="8">
        <v>76198268.44</v>
      </c>
      <c r="AW120" s="8">
        <v>5020000</v>
      </c>
      <c r="AX120" s="8">
        <v>39944172</v>
      </c>
      <c r="AY120" s="8">
        <v>4250000</v>
      </c>
      <c r="AZ120" s="8">
        <v>11130834.2</v>
      </c>
      <c r="BA120" s="8">
        <v>10103637</v>
      </c>
      <c r="BB120" s="8">
        <v>1777440</v>
      </c>
      <c r="BC120" s="8">
        <v>3266541.24</v>
      </c>
      <c r="BD120" s="8">
        <v>0</v>
      </c>
      <c r="BE120" s="8">
        <v>2400</v>
      </c>
      <c r="BF120" s="8">
        <v>0</v>
      </c>
      <c r="BG120" s="8">
        <v>0</v>
      </c>
      <c r="BH120" s="8">
        <v>703244</v>
      </c>
      <c r="BI120" s="8">
        <v>0</v>
      </c>
      <c r="BJ120" s="8">
        <v>0</v>
      </c>
      <c r="BK120" s="8">
        <v>0</v>
      </c>
      <c r="BL120" s="8">
        <v>0</v>
      </c>
      <c r="BM120" s="8">
        <v>0</v>
      </c>
      <c r="BN120" s="13" t="s">
        <v>2772</v>
      </c>
      <c r="BO120" s="13" t="s">
        <v>2772</v>
      </c>
      <c r="BP120" s="13" t="s">
        <v>2772</v>
      </c>
      <c r="BQ120" s="13" t="s">
        <v>2772</v>
      </c>
      <c r="BR120" s="13" t="s">
        <v>2772</v>
      </c>
      <c r="BS120" s="13" t="s">
        <v>2772</v>
      </c>
      <c r="BT120" s="13" t="s">
        <v>2772</v>
      </c>
      <c r="BU120" s="13" t="s">
        <v>2772</v>
      </c>
      <c r="BV120" s="13" t="s">
        <v>2772</v>
      </c>
      <c r="BW120" s="13" t="s">
        <v>2772</v>
      </c>
      <c r="BX120" s="13" t="s">
        <v>2772</v>
      </c>
      <c r="BY120" s="13" t="s">
        <v>2772</v>
      </c>
      <c r="BZ120" s="13" t="s">
        <v>2772</v>
      </c>
      <c r="CA120" s="8">
        <v>119990</v>
      </c>
      <c r="CB120" s="8">
        <v>0</v>
      </c>
      <c r="CC120" s="8">
        <v>109240</v>
      </c>
      <c r="CD120" s="8">
        <v>10750</v>
      </c>
      <c r="CE120" s="8">
        <v>0</v>
      </c>
      <c r="CF120" s="8">
        <v>0</v>
      </c>
      <c r="CG120" s="8">
        <v>0</v>
      </c>
      <c r="CH120" s="8">
        <v>0</v>
      </c>
      <c r="CI120" s="8">
        <v>0</v>
      </c>
      <c r="CJ120" s="8">
        <v>0</v>
      </c>
      <c r="CK120" s="8">
        <v>0</v>
      </c>
      <c r="CL120" s="8">
        <v>0</v>
      </c>
      <c r="CM120" s="8">
        <v>0</v>
      </c>
      <c r="CN120" s="8">
        <v>0</v>
      </c>
      <c r="CO120" s="8">
        <v>0</v>
      </c>
      <c r="CP120" s="8">
        <v>0</v>
      </c>
      <c r="CQ120" s="8">
        <v>0</v>
      </c>
      <c r="CR120" s="13" t="s">
        <v>2772</v>
      </c>
      <c r="CS120" s="13" t="s">
        <v>2772</v>
      </c>
      <c r="CT120" s="13" t="s">
        <v>2772</v>
      </c>
      <c r="CU120" s="8">
        <v>0</v>
      </c>
      <c r="CV120" s="8">
        <v>0</v>
      </c>
      <c r="CW120" s="8">
        <v>0</v>
      </c>
      <c r="CX120" s="8">
        <v>0</v>
      </c>
      <c r="CY120" s="8">
        <v>0</v>
      </c>
      <c r="CZ120" s="8">
        <v>0</v>
      </c>
      <c r="DA120" s="13" t="s">
        <v>2772</v>
      </c>
      <c r="DB120" s="13" t="s">
        <v>2772</v>
      </c>
      <c r="DC120" s="13" t="s">
        <v>2772</v>
      </c>
      <c r="DD120" s="13" t="s">
        <v>2772</v>
      </c>
      <c r="DE120" s="8">
        <v>0</v>
      </c>
      <c r="DF120" s="8">
        <v>0</v>
      </c>
      <c r="DG120" s="8">
        <v>0</v>
      </c>
      <c r="DH120" s="8">
        <v>0</v>
      </c>
      <c r="DI120" s="17">
        <v>0</v>
      </c>
    </row>
    <row r="121" s="1" customFormat="1" ht="15.4" customHeight="1" spans="1:113">
      <c r="A121" s="9" t="s">
        <v>2957</v>
      </c>
      <c r="B121" s="10"/>
      <c r="C121" s="10" t="s">
        <v>2275</v>
      </c>
      <c r="D121" s="10" t="s">
        <v>2958</v>
      </c>
      <c r="E121" s="8">
        <v>32147021.21</v>
      </c>
      <c r="F121" s="8">
        <v>23766241.07</v>
      </c>
      <c r="G121" s="8">
        <v>10827980.77</v>
      </c>
      <c r="H121" s="8">
        <v>3453748.51</v>
      </c>
      <c r="I121" s="8">
        <v>2696922</v>
      </c>
      <c r="J121" s="8">
        <v>47170</v>
      </c>
      <c r="K121" s="8">
        <v>195734</v>
      </c>
      <c r="L121" s="8">
        <v>2161090.59</v>
      </c>
      <c r="M121" s="8">
        <v>88323.34</v>
      </c>
      <c r="N121" s="8">
        <v>1035557.58</v>
      </c>
      <c r="O121" s="8">
        <v>0</v>
      </c>
      <c r="P121" s="8">
        <v>299329.52</v>
      </c>
      <c r="Q121" s="8">
        <v>1375723</v>
      </c>
      <c r="R121" s="8">
        <v>4040.7</v>
      </c>
      <c r="S121" s="8">
        <v>1580621.06</v>
      </c>
      <c r="T121" s="8">
        <v>6175922.14</v>
      </c>
      <c r="U121" s="8">
        <v>1213339.38</v>
      </c>
      <c r="V121" s="8">
        <v>543562.5</v>
      </c>
      <c r="W121" s="8">
        <v>0</v>
      </c>
      <c r="X121" s="8">
        <v>2815</v>
      </c>
      <c r="Y121" s="8">
        <v>74384.2</v>
      </c>
      <c r="Z121" s="8">
        <v>224631.35</v>
      </c>
      <c r="AA121" s="8">
        <v>56424</v>
      </c>
      <c r="AB121" s="8">
        <v>0</v>
      </c>
      <c r="AC121" s="8">
        <v>0</v>
      </c>
      <c r="AD121" s="8">
        <v>593128.98</v>
      </c>
      <c r="AE121" s="8">
        <v>0</v>
      </c>
      <c r="AF121" s="8">
        <v>343538</v>
      </c>
      <c r="AG121" s="8">
        <v>115174</v>
      </c>
      <c r="AH121" s="8">
        <v>138663</v>
      </c>
      <c r="AI121" s="8">
        <v>0</v>
      </c>
      <c r="AJ121" s="8">
        <v>289896</v>
      </c>
      <c r="AK121" s="8">
        <v>0</v>
      </c>
      <c r="AL121" s="8">
        <v>0</v>
      </c>
      <c r="AM121" s="8">
        <v>0</v>
      </c>
      <c r="AN121" s="8">
        <v>708099.43</v>
      </c>
      <c r="AO121" s="8">
        <v>1164301</v>
      </c>
      <c r="AP121" s="8">
        <v>43701</v>
      </c>
      <c r="AQ121" s="8">
        <v>67001</v>
      </c>
      <c r="AR121" s="8">
        <v>142519.63</v>
      </c>
      <c r="AS121" s="8">
        <v>110674</v>
      </c>
      <c r="AT121" s="8">
        <v>0</v>
      </c>
      <c r="AU121" s="8">
        <v>344069.67</v>
      </c>
      <c r="AV121" s="8">
        <v>2189758</v>
      </c>
      <c r="AW121" s="8">
        <v>0</v>
      </c>
      <c r="AX121" s="8">
        <v>0</v>
      </c>
      <c r="AY121" s="8">
        <v>0</v>
      </c>
      <c r="AZ121" s="8">
        <v>613350</v>
      </c>
      <c r="BA121" s="8">
        <v>1574008</v>
      </c>
      <c r="BB121" s="8">
        <v>0</v>
      </c>
      <c r="BC121" s="8">
        <v>0</v>
      </c>
      <c r="BD121" s="8">
        <v>0</v>
      </c>
      <c r="BE121" s="8">
        <v>2400</v>
      </c>
      <c r="BF121" s="8">
        <v>0</v>
      </c>
      <c r="BG121" s="8">
        <v>0</v>
      </c>
      <c r="BH121" s="8">
        <v>0</v>
      </c>
      <c r="BI121" s="8">
        <v>0</v>
      </c>
      <c r="BJ121" s="8">
        <v>0</v>
      </c>
      <c r="BK121" s="8">
        <v>0</v>
      </c>
      <c r="BL121" s="8">
        <v>0</v>
      </c>
      <c r="BM121" s="8">
        <v>0</v>
      </c>
      <c r="BN121" s="13" t="s">
        <v>2772</v>
      </c>
      <c r="BO121" s="13" t="s">
        <v>2772</v>
      </c>
      <c r="BP121" s="13" t="s">
        <v>2772</v>
      </c>
      <c r="BQ121" s="13" t="s">
        <v>2772</v>
      </c>
      <c r="BR121" s="13" t="s">
        <v>2772</v>
      </c>
      <c r="BS121" s="13" t="s">
        <v>2772</v>
      </c>
      <c r="BT121" s="13" t="s">
        <v>2772</v>
      </c>
      <c r="BU121" s="13" t="s">
        <v>2772</v>
      </c>
      <c r="BV121" s="13" t="s">
        <v>2772</v>
      </c>
      <c r="BW121" s="13" t="s">
        <v>2772</v>
      </c>
      <c r="BX121" s="13" t="s">
        <v>2772</v>
      </c>
      <c r="BY121" s="13" t="s">
        <v>2772</v>
      </c>
      <c r="BZ121" s="13" t="s">
        <v>2772</v>
      </c>
      <c r="CA121" s="8">
        <v>15100</v>
      </c>
      <c r="CB121" s="8">
        <v>0</v>
      </c>
      <c r="CC121" s="8">
        <v>15100</v>
      </c>
      <c r="CD121" s="8">
        <v>0</v>
      </c>
      <c r="CE121" s="8">
        <v>0</v>
      </c>
      <c r="CF121" s="8">
        <v>0</v>
      </c>
      <c r="CG121" s="8">
        <v>0</v>
      </c>
      <c r="CH121" s="8">
        <v>0</v>
      </c>
      <c r="CI121" s="8">
        <v>0</v>
      </c>
      <c r="CJ121" s="8">
        <v>0</v>
      </c>
      <c r="CK121" s="8">
        <v>0</v>
      </c>
      <c r="CL121" s="8">
        <v>0</v>
      </c>
      <c r="CM121" s="8">
        <v>0</v>
      </c>
      <c r="CN121" s="8">
        <v>0</v>
      </c>
      <c r="CO121" s="8">
        <v>0</v>
      </c>
      <c r="CP121" s="8">
        <v>0</v>
      </c>
      <c r="CQ121" s="8">
        <v>0</v>
      </c>
      <c r="CR121" s="13" t="s">
        <v>2772</v>
      </c>
      <c r="CS121" s="13" t="s">
        <v>2772</v>
      </c>
      <c r="CT121" s="13" t="s">
        <v>2772</v>
      </c>
      <c r="CU121" s="8">
        <v>0</v>
      </c>
      <c r="CV121" s="8">
        <v>0</v>
      </c>
      <c r="CW121" s="8">
        <v>0</v>
      </c>
      <c r="CX121" s="8">
        <v>0</v>
      </c>
      <c r="CY121" s="8">
        <v>0</v>
      </c>
      <c r="CZ121" s="8">
        <v>0</v>
      </c>
      <c r="DA121" s="13" t="s">
        <v>2772</v>
      </c>
      <c r="DB121" s="13" t="s">
        <v>2772</v>
      </c>
      <c r="DC121" s="13" t="s">
        <v>2772</v>
      </c>
      <c r="DD121" s="13" t="s">
        <v>2772</v>
      </c>
      <c r="DE121" s="8">
        <v>0</v>
      </c>
      <c r="DF121" s="8">
        <v>0</v>
      </c>
      <c r="DG121" s="8">
        <v>0</v>
      </c>
      <c r="DH121" s="8">
        <v>0</v>
      </c>
      <c r="DI121" s="17">
        <v>0</v>
      </c>
    </row>
    <row r="122" s="1" customFormat="1" ht="15.4" customHeight="1" spans="1:113">
      <c r="A122" s="9" t="s">
        <v>2959</v>
      </c>
      <c r="B122" s="10"/>
      <c r="C122" s="10" t="s">
        <v>2275</v>
      </c>
      <c r="D122" s="10" t="s">
        <v>2777</v>
      </c>
      <c r="E122" s="8">
        <v>13336134.77</v>
      </c>
      <c r="F122" s="8">
        <v>9351736.73</v>
      </c>
      <c r="G122" s="8">
        <v>3745422</v>
      </c>
      <c r="H122" s="8">
        <v>1170236.4</v>
      </c>
      <c r="I122" s="8">
        <v>995014</v>
      </c>
      <c r="J122" s="8">
        <v>46850</v>
      </c>
      <c r="K122" s="8">
        <v>190550</v>
      </c>
      <c r="L122" s="8">
        <v>799049.12</v>
      </c>
      <c r="M122" s="8">
        <v>60083.2</v>
      </c>
      <c r="N122" s="8">
        <v>387048.5</v>
      </c>
      <c r="O122" s="8">
        <v>0</v>
      </c>
      <c r="P122" s="8">
        <v>179255.24</v>
      </c>
      <c r="Q122" s="8">
        <v>557162.2</v>
      </c>
      <c r="R122" s="8">
        <v>0</v>
      </c>
      <c r="S122" s="8">
        <v>1221066.07</v>
      </c>
      <c r="T122" s="8">
        <v>1809040.04</v>
      </c>
      <c r="U122" s="8">
        <v>520045.7</v>
      </c>
      <c r="V122" s="8">
        <v>204860</v>
      </c>
      <c r="W122" s="8">
        <v>0</v>
      </c>
      <c r="X122" s="8">
        <v>0</v>
      </c>
      <c r="Y122" s="8">
        <v>44309.4</v>
      </c>
      <c r="Z122" s="8">
        <v>43720.56</v>
      </c>
      <c r="AA122" s="8">
        <v>13270</v>
      </c>
      <c r="AB122" s="8">
        <v>0</v>
      </c>
      <c r="AC122" s="8">
        <v>0</v>
      </c>
      <c r="AD122" s="8">
        <v>263906.98</v>
      </c>
      <c r="AE122" s="8">
        <v>0</v>
      </c>
      <c r="AF122" s="8">
        <v>193493</v>
      </c>
      <c r="AG122" s="8">
        <v>14424</v>
      </c>
      <c r="AH122" s="8">
        <v>88500</v>
      </c>
      <c r="AI122" s="8">
        <v>0</v>
      </c>
      <c r="AJ122" s="8">
        <v>88692</v>
      </c>
      <c r="AK122" s="8">
        <v>0</v>
      </c>
      <c r="AL122" s="8">
        <v>0</v>
      </c>
      <c r="AM122" s="8">
        <v>0</v>
      </c>
      <c r="AN122" s="8">
        <v>87000</v>
      </c>
      <c r="AO122" s="8">
        <v>0</v>
      </c>
      <c r="AP122" s="8">
        <v>0</v>
      </c>
      <c r="AQ122" s="8">
        <v>6157</v>
      </c>
      <c r="AR122" s="8">
        <v>87006.4</v>
      </c>
      <c r="AS122" s="8">
        <v>0</v>
      </c>
      <c r="AT122" s="8">
        <v>0</v>
      </c>
      <c r="AU122" s="8">
        <v>153655</v>
      </c>
      <c r="AV122" s="8">
        <v>2175358</v>
      </c>
      <c r="AW122" s="8">
        <v>0</v>
      </c>
      <c r="AX122" s="8">
        <v>0</v>
      </c>
      <c r="AY122" s="8">
        <v>0</v>
      </c>
      <c r="AZ122" s="8">
        <v>613350</v>
      </c>
      <c r="BA122" s="8">
        <v>1562008</v>
      </c>
      <c r="BB122" s="8">
        <v>0</v>
      </c>
      <c r="BC122" s="8">
        <v>0</v>
      </c>
      <c r="BD122" s="8">
        <v>0</v>
      </c>
      <c r="BE122" s="8">
        <v>0</v>
      </c>
      <c r="BF122" s="8">
        <v>0</v>
      </c>
      <c r="BG122" s="8">
        <v>0</v>
      </c>
      <c r="BH122" s="8">
        <v>0</v>
      </c>
      <c r="BI122" s="8">
        <v>0</v>
      </c>
      <c r="BJ122" s="8">
        <v>0</v>
      </c>
      <c r="BK122" s="8">
        <v>0</v>
      </c>
      <c r="BL122" s="8">
        <v>0</v>
      </c>
      <c r="BM122" s="8">
        <v>0</v>
      </c>
      <c r="BN122" s="13" t="s">
        <v>2772</v>
      </c>
      <c r="BO122" s="13" t="s">
        <v>2772</v>
      </c>
      <c r="BP122" s="13" t="s">
        <v>2772</v>
      </c>
      <c r="BQ122" s="13" t="s">
        <v>2772</v>
      </c>
      <c r="BR122" s="13" t="s">
        <v>2772</v>
      </c>
      <c r="BS122" s="13" t="s">
        <v>2772</v>
      </c>
      <c r="BT122" s="13" t="s">
        <v>2772</v>
      </c>
      <c r="BU122" s="13" t="s">
        <v>2772</v>
      </c>
      <c r="BV122" s="13" t="s">
        <v>2772</v>
      </c>
      <c r="BW122" s="13" t="s">
        <v>2772</v>
      </c>
      <c r="BX122" s="13" t="s">
        <v>2772</v>
      </c>
      <c r="BY122" s="13" t="s">
        <v>2772</v>
      </c>
      <c r="BZ122" s="13" t="s">
        <v>2772</v>
      </c>
      <c r="CA122" s="8">
        <v>0</v>
      </c>
      <c r="CB122" s="8">
        <v>0</v>
      </c>
      <c r="CC122" s="8">
        <v>0</v>
      </c>
      <c r="CD122" s="8">
        <v>0</v>
      </c>
      <c r="CE122" s="8">
        <v>0</v>
      </c>
      <c r="CF122" s="8">
        <v>0</v>
      </c>
      <c r="CG122" s="8">
        <v>0</v>
      </c>
      <c r="CH122" s="8">
        <v>0</v>
      </c>
      <c r="CI122" s="8">
        <v>0</v>
      </c>
      <c r="CJ122" s="8">
        <v>0</v>
      </c>
      <c r="CK122" s="8">
        <v>0</v>
      </c>
      <c r="CL122" s="8">
        <v>0</v>
      </c>
      <c r="CM122" s="8">
        <v>0</v>
      </c>
      <c r="CN122" s="8">
        <v>0</v>
      </c>
      <c r="CO122" s="8">
        <v>0</v>
      </c>
      <c r="CP122" s="8">
        <v>0</v>
      </c>
      <c r="CQ122" s="8">
        <v>0</v>
      </c>
      <c r="CR122" s="13" t="s">
        <v>2772</v>
      </c>
      <c r="CS122" s="13" t="s">
        <v>2772</v>
      </c>
      <c r="CT122" s="13" t="s">
        <v>2772</v>
      </c>
      <c r="CU122" s="8">
        <v>0</v>
      </c>
      <c r="CV122" s="8">
        <v>0</v>
      </c>
      <c r="CW122" s="8">
        <v>0</v>
      </c>
      <c r="CX122" s="8">
        <v>0</v>
      </c>
      <c r="CY122" s="8">
        <v>0</v>
      </c>
      <c r="CZ122" s="8">
        <v>0</v>
      </c>
      <c r="DA122" s="13" t="s">
        <v>2772</v>
      </c>
      <c r="DB122" s="13" t="s">
        <v>2772</v>
      </c>
      <c r="DC122" s="13" t="s">
        <v>2772</v>
      </c>
      <c r="DD122" s="13" t="s">
        <v>2772</v>
      </c>
      <c r="DE122" s="8">
        <v>0</v>
      </c>
      <c r="DF122" s="8">
        <v>0</v>
      </c>
      <c r="DG122" s="8">
        <v>0</v>
      </c>
      <c r="DH122" s="8">
        <v>0</v>
      </c>
      <c r="DI122" s="17">
        <v>0</v>
      </c>
    </row>
    <row r="123" s="1" customFormat="1" ht="15.4" customHeight="1" spans="1:113">
      <c r="A123" s="9" t="s">
        <v>2960</v>
      </c>
      <c r="B123" s="10"/>
      <c r="C123" s="10" t="s">
        <v>2275</v>
      </c>
      <c r="D123" s="10" t="s">
        <v>2961</v>
      </c>
      <c r="E123" s="8">
        <v>2515183.52</v>
      </c>
      <c r="F123" s="8">
        <v>2295810.36</v>
      </c>
      <c r="G123" s="8">
        <v>965724</v>
      </c>
      <c r="H123" s="8">
        <v>286694</v>
      </c>
      <c r="I123" s="8">
        <v>595384</v>
      </c>
      <c r="J123" s="8">
        <v>320</v>
      </c>
      <c r="K123" s="8">
        <v>0</v>
      </c>
      <c r="L123" s="8">
        <v>207220.36</v>
      </c>
      <c r="M123" s="8">
        <v>4100.56</v>
      </c>
      <c r="N123" s="8">
        <v>98768.5</v>
      </c>
      <c r="O123" s="8">
        <v>0</v>
      </c>
      <c r="P123" s="8">
        <v>13552.24</v>
      </c>
      <c r="Q123" s="8">
        <v>124046.7</v>
      </c>
      <c r="R123" s="8">
        <v>0</v>
      </c>
      <c r="S123" s="8">
        <v>0</v>
      </c>
      <c r="T123" s="8">
        <v>219373.16</v>
      </c>
      <c r="U123" s="8">
        <v>13072.53</v>
      </c>
      <c r="V123" s="8">
        <v>21565</v>
      </c>
      <c r="W123" s="8">
        <v>0</v>
      </c>
      <c r="X123" s="8">
        <v>0</v>
      </c>
      <c r="Y123" s="8">
        <v>8142.4</v>
      </c>
      <c r="Z123" s="8">
        <v>31687.53</v>
      </c>
      <c r="AA123" s="8">
        <v>6000</v>
      </c>
      <c r="AB123" s="8">
        <v>0</v>
      </c>
      <c r="AC123" s="8">
        <v>0</v>
      </c>
      <c r="AD123" s="8">
        <v>2976</v>
      </c>
      <c r="AE123" s="8">
        <v>0</v>
      </c>
      <c r="AF123" s="8">
        <v>12178</v>
      </c>
      <c r="AG123" s="8">
        <v>0</v>
      </c>
      <c r="AH123" s="8">
        <v>12741</v>
      </c>
      <c r="AI123" s="8">
        <v>0</v>
      </c>
      <c r="AJ123" s="8">
        <v>13957</v>
      </c>
      <c r="AK123" s="8">
        <v>0</v>
      </c>
      <c r="AL123" s="8">
        <v>0</v>
      </c>
      <c r="AM123" s="8">
        <v>0</v>
      </c>
      <c r="AN123" s="8">
        <v>71221.47</v>
      </c>
      <c r="AO123" s="8">
        <v>0</v>
      </c>
      <c r="AP123" s="8">
        <v>0</v>
      </c>
      <c r="AQ123" s="8">
        <v>10994</v>
      </c>
      <c r="AR123" s="8">
        <v>14514.23</v>
      </c>
      <c r="AS123" s="8">
        <v>324</v>
      </c>
      <c r="AT123" s="8">
        <v>0</v>
      </c>
      <c r="AU123" s="8">
        <v>0</v>
      </c>
      <c r="AV123" s="8">
        <v>0</v>
      </c>
      <c r="AW123" s="8">
        <v>0</v>
      </c>
      <c r="AX123" s="8">
        <v>0</v>
      </c>
      <c r="AY123" s="8">
        <v>0</v>
      </c>
      <c r="AZ123" s="8">
        <v>0</v>
      </c>
      <c r="BA123" s="8">
        <v>0</v>
      </c>
      <c r="BB123" s="8">
        <v>0</v>
      </c>
      <c r="BC123" s="8">
        <v>0</v>
      </c>
      <c r="BD123" s="8">
        <v>0</v>
      </c>
      <c r="BE123" s="8">
        <v>0</v>
      </c>
      <c r="BF123" s="8">
        <v>0</v>
      </c>
      <c r="BG123" s="8">
        <v>0</v>
      </c>
      <c r="BH123" s="8">
        <v>0</v>
      </c>
      <c r="BI123" s="8">
        <v>0</v>
      </c>
      <c r="BJ123" s="8">
        <v>0</v>
      </c>
      <c r="BK123" s="8">
        <v>0</v>
      </c>
      <c r="BL123" s="8">
        <v>0</v>
      </c>
      <c r="BM123" s="8">
        <v>0</v>
      </c>
      <c r="BN123" s="13" t="s">
        <v>2772</v>
      </c>
      <c r="BO123" s="13" t="s">
        <v>2772</v>
      </c>
      <c r="BP123" s="13" t="s">
        <v>2772</v>
      </c>
      <c r="BQ123" s="13" t="s">
        <v>2772</v>
      </c>
      <c r="BR123" s="13" t="s">
        <v>2772</v>
      </c>
      <c r="BS123" s="13" t="s">
        <v>2772</v>
      </c>
      <c r="BT123" s="13" t="s">
        <v>2772</v>
      </c>
      <c r="BU123" s="13" t="s">
        <v>2772</v>
      </c>
      <c r="BV123" s="13" t="s">
        <v>2772</v>
      </c>
      <c r="BW123" s="13" t="s">
        <v>2772</v>
      </c>
      <c r="BX123" s="13" t="s">
        <v>2772</v>
      </c>
      <c r="BY123" s="13" t="s">
        <v>2772</v>
      </c>
      <c r="BZ123" s="13" t="s">
        <v>2772</v>
      </c>
      <c r="CA123" s="8">
        <v>0</v>
      </c>
      <c r="CB123" s="8">
        <v>0</v>
      </c>
      <c r="CC123" s="8">
        <v>0</v>
      </c>
      <c r="CD123" s="8">
        <v>0</v>
      </c>
      <c r="CE123" s="8">
        <v>0</v>
      </c>
      <c r="CF123" s="8">
        <v>0</v>
      </c>
      <c r="CG123" s="8">
        <v>0</v>
      </c>
      <c r="CH123" s="8">
        <v>0</v>
      </c>
      <c r="CI123" s="8">
        <v>0</v>
      </c>
      <c r="CJ123" s="8">
        <v>0</v>
      </c>
      <c r="CK123" s="8">
        <v>0</v>
      </c>
      <c r="CL123" s="8">
        <v>0</v>
      </c>
      <c r="CM123" s="8">
        <v>0</v>
      </c>
      <c r="CN123" s="8">
        <v>0</v>
      </c>
      <c r="CO123" s="8">
        <v>0</v>
      </c>
      <c r="CP123" s="8">
        <v>0</v>
      </c>
      <c r="CQ123" s="8">
        <v>0</v>
      </c>
      <c r="CR123" s="13" t="s">
        <v>2772</v>
      </c>
      <c r="CS123" s="13" t="s">
        <v>2772</v>
      </c>
      <c r="CT123" s="13" t="s">
        <v>2772</v>
      </c>
      <c r="CU123" s="8">
        <v>0</v>
      </c>
      <c r="CV123" s="8">
        <v>0</v>
      </c>
      <c r="CW123" s="8">
        <v>0</v>
      </c>
      <c r="CX123" s="8">
        <v>0</v>
      </c>
      <c r="CY123" s="8">
        <v>0</v>
      </c>
      <c r="CZ123" s="8">
        <v>0</v>
      </c>
      <c r="DA123" s="13" t="s">
        <v>2772</v>
      </c>
      <c r="DB123" s="13" t="s">
        <v>2772</v>
      </c>
      <c r="DC123" s="13" t="s">
        <v>2772</v>
      </c>
      <c r="DD123" s="13" t="s">
        <v>2772</v>
      </c>
      <c r="DE123" s="8">
        <v>0</v>
      </c>
      <c r="DF123" s="8">
        <v>0</v>
      </c>
      <c r="DG123" s="8">
        <v>0</v>
      </c>
      <c r="DH123" s="8">
        <v>0</v>
      </c>
      <c r="DI123" s="17">
        <v>0</v>
      </c>
    </row>
    <row r="124" s="1" customFormat="1" ht="15.4" customHeight="1" spans="1:113">
      <c r="A124" s="9" t="s">
        <v>2962</v>
      </c>
      <c r="B124" s="10"/>
      <c r="C124" s="10" t="s">
        <v>2275</v>
      </c>
      <c r="D124" s="10" t="s">
        <v>2791</v>
      </c>
      <c r="E124" s="8">
        <v>4179906.81</v>
      </c>
      <c r="F124" s="8">
        <v>1751051.91</v>
      </c>
      <c r="G124" s="8">
        <v>808137.44</v>
      </c>
      <c r="H124" s="8">
        <v>279081</v>
      </c>
      <c r="I124" s="8">
        <v>36000</v>
      </c>
      <c r="J124" s="8">
        <v>0</v>
      </c>
      <c r="K124" s="8">
        <v>0</v>
      </c>
      <c r="L124" s="8">
        <v>185567.4</v>
      </c>
      <c r="M124" s="8">
        <v>21477.14</v>
      </c>
      <c r="N124" s="8">
        <v>85082.12</v>
      </c>
      <c r="O124" s="8">
        <v>0</v>
      </c>
      <c r="P124" s="8">
        <v>11891.72</v>
      </c>
      <c r="Q124" s="8">
        <v>104267.4</v>
      </c>
      <c r="R124" s="8">
        <v>4040.7</v>
      </c>
      <c r="S124" s="8">
        <v>215506.99</v>
      </c>
      <c r="T124" s="8">
        <v>2414454.9</v>
      </c>
      <c r="U124" s="8">
        <v>123538.15</v>
      </c>
      <c r="V124" s="8">
        <v>65440</v>
      </c>
      <c r="W124" s="8">
        <v>0</v>
      </c>
      <c r="X124" s="8">
        <v>0</v>
      </c>
      <c r="Y124" s="8">
        <v>7558</v>
      </c>
      <c r="Z124" s="8">
        <v>31583.29</v>
      </c>
      <c r="AA124" s="8">
        <v>3020</v>
      </c>
      <c r="AB124" s="8">
        <v>0</v>
      </c>
      <c r="AC124" s="8">
        <v>0</v>
      </c>
      <c r="AD124" s="8">
        <v>88897</v>
      </c>
      <c r="AE124" s="8">
        <v>0</v>
      </c>
      <c r="AF124" s="8">
        <v>46867</v>
      </c>
      <c r="AG124" s="8">
        <v>0</v>
      </c>
      <c r="AH124" s="8">
        <v>1000</v>
      </c>
      <c r="AI124" s="8">
        <v>0</v>
      </c>
      <c r="AJ124" s="8">
        <v>119936</v>
      </c>
      <c r="AK124" s="8">
        <v>0</v>
      </c>
      <c r="AL124" s="8">
        <v>0</v>
      </c>
      <c r="AM124" s="8">
        <v>0</v>
      </c>
      <c r="AN124" s="8">
        <v>548377.96</v>
      </c>
      <c r="AO124" s="8">
        <v>1164301</v>
      </c>
      <c r="AP124" s="8">
        <v>10700</v>
      </c>
      <c r="AQ124" s="8">
        <v>15500</v>
      </c>
      <c r="AR124" s="8">
        <v>16200</v>
      </c>
      <c r="AS124" s="8">
        <v>61942</v>
      </c>
      <c r="AT124" s="8">
        <v>0</v>
      </c>
      <c r="AU124" s="8">
        <v>109594.5</v>
      </c>
      <c r="AV124" s="8">
        <v>14400</v>
      </c>
      <c r="AW124" s="8">
        <v>0</v>
      </c>
      <c r="AX124" s="8">
        <v>0</v>
      </c>
      <c r="AY124" s="8">
        <v>0</v>
      </c>
      <c r="AZ124" s="8">
        <v>0</v>
      </c>
      <c r="BA124" s="8">
        <v>12000</v>
      </c>
      <c r="BB124" s="8">
        <v>0</v>
      </c>
      <c r="BC124" s="8">
        <v>0</v>
      </c>
      <c r="BD124" s="8">
        <v>0</v>
      </c>
      <c r="BE124" s="8">
        <v>2400</v>
      </c>
      <c r="BF124" s="8">
        <v>0</v>
      </c>
      <c r="BG124" s="8">
        <v>0</v>
      </c>
      <c r="BH124" s="8">
        <v>0</v>
      </c>
      <c r="BI124" s="8">
        <v>0</v>
      </c>
      <c r="BJ124" s="8">
        <v>0</v>
      </c>
      <c r="BK124" s="8">
        <v>0</v>
      </c>
      <c r="BL124" s="8">
        <v>0</v>
      </c>
      <c r="BM124" s="8">
        <v>0</v>
      </c>
      <c r="BN124" s="13" t="s">
        <v>2772</v>
      </c>
      <c r="BO124" s="13" t="s">
        <v>2772</v>
      </c>
      <c r="BP124" s="13" t="s">
        <v>2772</v>
      </c>
      <c r="BQ124" s="13" t="s">
        <v>2772</v>
      </c>
      <c r="BR124" s="13" t="s">
        <v>2772</v>
      </c>
      <c r="BS124" s="13" t="s">
        <v>2772</v>
      </c>
      <c r="BT124" s="13" t="s">
        <v>2772</v>
      </c>
      <c r="BU124" s="13" t="s">
        <v>2772</v>
      </c>
      <c r="BV124" s="13" t="s">
        <v>2772</v>
      </c>
      <c r="BW124" s="13" t="s">
        <v>2772</v>
      </c>
      <c r="BX124" s="13" t="s">
        <v>2772</v>
      </c>
      <c r="BY124" s="13" t="s">
        <v>2772</v>
      </c>
      <c r="BZ124" s="13" t="s">
        <v>2772</v>
      </c>
      <c r="CA124" s="8">
        <v>0</v>
      </c>
      <c r="CB124" s="8">
        <v>0</v>
      </c>
      <c r="CC124" s="8">
        <v>0</v>
      </c>
      <c r="CD124" s="8">
        <v>0</v>
      </c>
      <c r="CE124" s="8">
        <v>0</v>
      </c>
      <c r="CF124" s="8">
        <v>0</v>
      </c>
      <c r="CG124" s="8">
        <v>0</v>
      </c>
      <c r="CH124" s="8">
        <v>0</v>
      </c>
      <c r="CI124" s="8">
        <v>0</v>
      </c>
      <c r="CJ124" s="8">
        <v>0</v>
      </c>
      <c r="CK124" s="8">
        <v>0</v>
      </c>
      <c r="CL124" s="8">
        <v>0</v>
      </c>
      <c r="CM124" s="8">
        <v>0</v>
      </c>
      <c r="CN124" s="8">
        <v>0</v>
      </c>
      <c r="CO124" s="8">
        <v>0</v>
      </c>
      <c r="CP124" s="8">
        <v>0</v>
      </c>
      <c r="CQ124" s="8">
        <v>0</v>
      </c>
      <c r="CR124" s="13" t="s">
        <v>2772</v>
      </c>
      <c r="CS124" s="13" t="s">
        <v>2772</v>
      </c>
      <c r="CT124" s="13" t="s">
        <v>2772</v>
      </c>
      <c r="CU124" s="8">
        <v>0</v>
      </c>
      <c r="CV124" s="8">
        <v>0</v>
      </c>
      <c r="CW124" s="8">
        <v>0</v>
      </c>
      <c r="CX124" s="8">
        <v>0</v>
      </c>
      <c r="CY124" s="8">
        <v>0</v>
      </c>
      <c r="CZ124" s="8">
        <v>0</v>
      </c>
      <c r="DA124" s="13" t="s">
        <v>2772</v>
      </c>
      <c r="DB124" s="13" t="s">
        <v>2772</v>
      </c>
      <c r="DC124" s="13" t="s">
        <v>2772</v>
      </c>
      <c r="DD124" s="13" t="s">
        <v>2772</v>
      </c>
      <c r="DE124" s="8">
        <v>0</v>
      </c>
      <c r="DF124" s="8">
        <v>0</v>
      </c>
      <c r="DG124" s="8">
        <v>0</v>
      </c>
      <c r="DH124" s="8">
        <v>0</v>
      </c>
      <c r="DI124" s="17">
        <v>0</v>
      </c>
    </row>
    <row r="125" s="1" customFormat="1" ht="15.4" customHeight="1" spans="1:113">
      <c r="A125" s="9" t="s">
        <v>2963</v>
      </c>
      <c r="B125" s="10"/>
      <c r="C125" s="10" t="s">
        <v>2275</v>
      </c>
      <c r="D125" s="10" t="s">
        <v>2964</v>
      </c>
      <c r="E125" s="8">
        <v>1022734.18</v>
      </c>
      <c r="F125" s="8">
        <v>753540.68</v>
      </c>
      <c r="G125" s="8">
        <v>334244</v>
      </c>
      <c r="H125" s="8">
        <v>210610</v>
      </c>
      <c r="I125" s="8">
        <v>57878</v>
      </c>
      <c r="J125" s="8">
        <v>0</v>
      </c>
      <c r="K125" s="8">
        <v>0</v>
      </c>
      <c r="L125" s="8">
        <v>69671.76</v>
      </c>
      <c r="M125" s="8">
        <v>0</v>
      </c>
      <c r="N125" s="8">
        <v>33081.66</v>
      </c>
      <c r="O125" s="8">
        <v>0</v>
      </c>
      <c r="P125" s="8">
        <v>3453.66</v>
      </c>
      <c r="Q125" s="8">
        <v>40401.6</v>
      </c>
      <c r="R125" s="8">
        <v>0</v>
      </c>
      <c r="S125" s="8">
        <v>4200</v>
      </c>
      <c r="T125" s="8">
        <v>269193.5</v>
      </c>
      <c r="U125" s="8">
        <v>51031</v>
      </c>
      <c r="V125" s="8">
        <v>31894.5</v>
      </c>
      <c r="W125" s="8">
        <v>0</v>
      </c>
      <c r="X125" s="8">
        <v>0</v>
      </c>
      <c r="Y125" s="8">
        <v>0</v>
      </c>
      <c r="Z125" s="8">
        <v>0</v>
      </c>
      <c r="AA125" s="8">
        <v>3000</v>
      </c>
      <c r="AB125" s="8">
        <v>0</v>
      </c>
      <c r="AC125" s="8">
        <v>0</v>
      </c>
      <c r="AD125" s="8">
        <v>36049</v>
      </c>
      <c r="AE125" s="8">
        <v>0</v>
      </c>
      <c r="AF125" s="8">
        <v>0</v>
      </c>
      <c r="AG125" s="8">
        <v>0</v>
      </c>
      <c r="AH125" s="8">
        <v>13922</v>
      </c>
      <c r="AI125" s="8">
        <v>0</v>
      </c>
      <c r="AJ125" s="8">
        <v>8690</v>
      </c>
      <c r="AK125" s="8">
        <v>0</v>
      </c>
      <c r="AL125" s="8">
        <v>0</v>
      </c>
      <c r="AM125" s="8">
        <v>0</v>
      </c>
      <c r="AN125" s="8">
        <v>1500</v>
      </c>
      <c r="AO125" s="8">
        <v>0</v>
      </c>
      <c r="AP125" s="8">
        <v>9184</v>
      </c>
      <c r="AQ125" s="8">
        <v>6050</v>
      </c>
      <c r="AR125" s="8">
        <v>0</v>
      </c>
      <c r="AS125" s="8">
        <v>44920</v>
      </c>
      <c r="AT125" s="8">
        <v>0</v>
      </c>
      <c r="AU125" s="8">
        <v>62953</v>
      </c>
      <c r="AV125" s="8">
        <v>0</v>
      </c>
      <c r="AW125" s="8">
        <v>0</v>
      </c>
      <c r="AX125" s="8">
        <v>0</v>
      </c>
      <c r="AY125" s="8">
        <v>0</v>
      </c>
      <c r="AZ125" s="8">
        <v>0</v>
      </c>
      <c r="BA125" s="8">
        <v>0</v>
      </c>
      <c r="BB125" s="8">
        <v>0</v>
      </c>
      <c r="BC125" s="8">
        <v>0</v>
      </c>
      <c r="BD125" s="8">
        <v>0</v>
      </c>
      <c r="BE125" s="8">
        <v>0</v>
      </c>
      <c r="BF125" s="8">
        <v>0</v>
      </c>
      <c r="BG125" s="8">
        <v>0</v>
      </c>
      <c r="BH125" s="8">
        <v>0</v>
      </c>
      <c r="BI125" s="8">
        <v>0</v>
      </c>
      <c r="BJ125" s="8">
        <v>0</v>
      </c>
      <c r="BK125" s="8">
        <v>0</v>
      </c>
      <c r="BL125" s="8">
        <v>0</v>
      </c>
      <c r="BM125" s="8">
        <v>0</v>
      </c>
      <c r="BN125" s="13" t="s">
        <v>2772</v>
      </c>
      <c r="BO125" s="13" t="s">
        <v>2772</v>
      </c>
      <c r="BP125" s="13" t="s">
        <v>2772</v>
      </c>
      <c r="BQ125" s="13" t="s">
        <v>2772</v>
      </c>
      <c r="BR125" s="13" t="s">
        <v>2772</v>
      </c>
      <c r="BS125" s="13" t="s">
        <v>2772</v>
      </c>
      <c r="BT125" s="13" t="s">
        <v>2772</v>
      </c>
      <c r="BU125" s="13" t="s">
        <v>2772</v>
      </c>
      <c r="BV125" s="13" t="s">
        <v>2772</v>
      </c>
      <c r="BW125" s="13" t="s">
        <v>2772</v>
      </c>
      <c r="BX125" s="13" t="s">
        <v>2772</v>
      </c>
      <c r="BY125" s="13" t="s">
        <v>2772</v>
      </c>
      <c r="BZ125" s="13" t="s">
        <v>2772</v>
      </c>
      <c r="CA125" s="8">
        <v>0</v>
      </c>
      <c r="CB125" s="8">
        <v>0</v>
      </c>
      <c r="CC125" s="8">
        <v>0</v>
      </c>
      <c r="CD125" s="8">
        <v>0</v>
      </c>
      <c r="CE125" s="8">
        <v>0</v>
      </c>
      <c r="CF125" s="8">
        <v>0</v>
      </c>
      <c r="CG125" s="8">
        <v>0</v>
      </c>
      <c r="CH125" s="8">
        <v>0</v>
      </c>
      <c r="CI125" s="8">
        <v>0</v>
      </c>
      <c r="CJ125" s="8">
        <v>0</v>
      </c>
      <c r="CK125" s="8">
        <v>0</v>
      </c>
      <c r="CL125" s="8">
        <v>0</v>
      </c>
      <c r="CM125" s="8">
        <v>0</v>
      </c>
      <c r="CN125" s="8">
        <v>0</v>
      </c>
      <c r="CO125" s="8">
        <v>0</v>
      </c>
      <c r="CP125" s="8">
        <v>0</v>
      </c>
      <c r="CQ125" s="8">
        <v>0</v>
      </c>
      <c r="CR125" s="13" t="s">
        <v>2772</v>
      </c>
      <c r="CS125" s="13" t="s">
        <v>2772</v>
      </c>
      <c r="CT125" s="13" t="s">
        <v>2772</v>
      </c>
      <c r="CU125" s="8">
        <v>0</v>
      </c>
      <c r="CV125" s="8">
        <v>0</v>
      </c>
      <c r="CW125" s="8">
        <v>0</v>
      </c>
      <c r="CX125" s="8">
        <v>0</v>
      </c>
      <c r="CY125" s="8">
        <v>0</v>
      </c>
      <c r="CZ125" s="8">
        <v>0</v>
      </c>
      <c r="DA125" s="13" t="s">
        <v>2772</v>
      </c>
      <c r="DB125" s="13" t="s">
        <v>2772</v>
      </c>
      <c r="DC125" s="13" t="s">
        <v>2772</v>
      </c>
      <c r="DD125" s="13" t="s">
        <v>2772</v>
      </c>
      <c r="DE125" s="8">
        <v>0</v>
      </c>
      <c r="DF125" s="8">
        <v>0</v>
      </c>
      <c r="DG125" s="8">
        <v>0</v>
      </c>
      <c r="DH125" s="8">
        <v>0</v>
      </c>
      <c r="DI125" s="17">
        <v>0</v>
      </c>
    </row>
    <row r="126" s="1" customFormat="1" ht="15.4" customHeight="1" spans="1:113">
      <c r="A126" s="9" t="s">
        <v>2965</v>
      </c>
      <c r="B126" s="10"/>
      <c r="C126" s="10" t="s">
        <v>2275</v>
      </c>
      <c r="D126" s="10" t="s">
        <v>2966</v>
      </c>
      <c r="E126" s="8">
        <v>5093696</v>
      </c>
      <c r="F126" s="8">
        <v>4450117</v>
      </c>
      <c r="G126" s="8">
        <v>2509671</v>
      </c>
      <c r="H126" s="8">
        <v>531863</v>
      </c>
      <c r="I126" s="8">
        <v>505200</v>
      </c>
      <c r="J126" s="8">
        <v>0</v>
      </c>
      <c r="K126" s="8">
        <v>0</v>
      </c>
      <c r="L126" s="8">
        <v>395150</v>
      </c>
      <c r="M126" s="8">
        <v>0</v>
      </c>
      <c r="N126" s="8">
        <v>191924</v>
      </c>
      <c r="O126" s="8">
        <v>0</v>
      </c>
      <c r="P126" s="8">
        <v>54939</v>
      </c>
      <c r="Q126" s="8">
        <v>261370</v>
      </c>
      <c r="R126" s="8">
        <v>0</v>
      </c>
      <c r="S126" s="8">
        <v>0</v>
      </c>
      <c r="T126" s="8">
        <v>643579</v>
      </c>
      <c r="U126" s="8">
        <v>231218</v>
      </c>
      <c r="V126" s="8">
        <v>119250</v>
      </c>
      <c r="W126" s="8">
        <v>0</v>
      </c>
      <c r="X126" s="8">
        <v>15</v>
      </c>
      <c r="Y126" s="8">
        <v>6722</v>
      </c>
      <c r="Z126" s="8">
        <v>58875</v>
      </c>
      <c r="AA126" s="8">
        <v>6540</v>
      </c>
      <c r="AB126" s="8">
        <v>0</v>
      </c>
      <c r="AC126" s="8">
        <v>0</v>
      </c>
      <c r="AD126" s="8">
        <v>47580</v>
      </c>
      <c r="AE126" s="8">
        <v>0</v>
      </c>
      <c r="AF126" s="8">
        <v>0</v>
      </c>
      <c r="AG126" s="8">
        <v>97750</v>
      </c>
      <c r="AH126" s="8">
        <v>22500</v>
      </c>
      <c r="AI126" s="8">
        <v>0</v>
      </c>
      <c r="AJ126" s="8">
        <v>20762</v>
      </c>
      <c r="AK126" s="8">
        <v>0</v>
      </c>
      <c r="AL126" s="8">
        <v>0</v>
      </c>
      <c r="AM126" s="8">
        <v>0</v>
      </c>
      <c r="AN126" s="8">
        <v>0</v>
      </c>
      <c r="AO126" s="8">
        <v>0</v>
      </c>
      <c r="AP126" s="8">
        <v>4080</v>
      </c>
      <c r="AQ126" s="8">
        <v>0</v>
      </c>
      <c r="AR126" s="8">
        <v>24799</v>
      </c>
      <c r="AS126" s="8">
        <v>3488</v>
      </c>
      <c r="AT126" s="8">
        <v>0</v>
      </c>
      <c r="AU126" s="8">
        <v>0</v>
      </c>
      <c r="AV126" s="8">
        <v>0</v>
      </c>
      <c r="AW126" s="8">
        <v>0</v>
      </c>
      <c r="AX126" s="8">
        <v>0</v>
      </c>
      <c r="AY126" s="8">
        <v>0</v>
      </c>
      <c r="AZ126" s="8">
        <v>0</v>
      </c>
      <c r="BA126" s="8">
        <v>0</v>
      </c>
      <c r="BB126" s="8">
        <v>0</v>
      </c>
      <c r="BC126" s="8">
        <v>0</v>
      </c>
      <c r="BD126" s="8">
        <v>0</v>
      </c>
      <c r="BE126" s="8">
        <v>0</v>
      </c>
      <c r="BF126" s="8">
        <v>0</v>
      </c>
      <c r="BG126" s="8">
        <v>0</v>
      </c>
      <c r="BH126" s="8">
        <v>0</v>
      </c>
      <c r="BI126" s="8">
        <v>0</v>
      </c>
      <c r="BJ126" s="8">
        <v>0</v>
      </c>
      <c r="BK126" s="8">
        <v>0</v>
      </c>
      <c r="BL126" s="8">
        <v>0</v>
      </c>
      <c r="BM126" s="8">
        <v>0</v>
      </c>
      <c r="BN126" s="13" t="s">
        <v>2772</v>
      </c>
      <c r="BO126" s="13" t="s">
        <v>2772</v>
      </c>
      <c r="BP126" s="13" t="s">
        <v>2772</v>
      </c>
      <c r="BQ126" s="13" t="s">
        <v>2772</v>
      </c>
      <c r="BR126" s="13" t="s">
        <v>2772</v>
      </c>
      <c r="BS126" s="13" t="s">
        <v>2772</v>
      </c>
      <c r="BT126" s="13" t="s">
        <v>2772</v>
      </c>
      <c r="BU126" s="13" t="s">
        <v>2772</v>
      </c>
      <c r="BV126" s="13" t="s">
        <v>2772</v>
      </c>
      <c r="BW126" s="13" t="s">
        <v>2772</v>
      </c>
      <c r="BX126" s="13" t="s">
        <v>2772</v>
      </c>
      <c r="BY126" s="13" t="s">
        <v>2772</v>
      </c>
      <c r="BZ126" s="13" t="s">
        <v>2772</v>
      </c>
      <c r="CA126" s="8">
        <v>0</v>
      </c>
      <c r="CB126" s="8">
        <v>0</v>
      </c>
      <c r="CC126" s="8">
        <v>0</v>
      </c>
      <c r="CD126" s="8">
        <v>0</v>
      </c>
      <c r="CE126" s="8">
        <v>0</v>
      </c>
      <c r="CF126" s="8">
        <v>0</v>
      </c>
      <c r="CG126" s="8">
        <v>0</v>
      </c>
      <c r="CH126" s="8">
        <v>0</v>
      </c>
      <c r="CI126" s="8">
        <v>0</v>
      </c>
      <c r="CJ126" s="8">
        <v>0</v>
      </c>
      <c r="CK126" s="8">
        <v>0</v>
      </c>
      <c r="CL126" s="8">
        <v>0</v>
      </c>
      <c r="CM126" s="8">
        <v>0</v>
      </c>
      <c r="CN126" s="8">
        <v>0</v>
      </c>
      <c r="CO126" s="8">
        <v>0</v>
      </c>
      <c r="CP126" s="8">
        <v>0</v>
      </c>
      <c r="CQ126" s="8">
        <v>0</v>
      </c>
      <c r="CR126" s="13" t="s">
        <v>2772</v>
      </c>
      <c r="CS126" s="13" t="s">
        <v>2772</v>
      </c>
      <c r="CT126" s="13" t="s">
        <v>2772</v>
      </c>
      <c r="CU126" s="8">
        <v>0</v>
      </c>
      <c r="CV126" s="8">
        <v>0</v>
      </c>
      <c r="CW126" s="8">
        <v>0</v>
      </c>
      <c r="CX126" s="8">
        <v>0</v>
      </c>
      <c r="CY126" s="8">
        <v>0</v>
      </c>
      <c r="CZ126" s="8">
        <v>0</v>
      </c>
      <c r="DA126" s="13" t="s">
        <v>2772</v>
      </c>
      <c r="DB126" s="13" t="s">
        <v>2772</v>
      </c>
      <c r="DC126" s="13" t="s">
        <v>2772</v>
      </c>
      <c r="DD126" s="13" t="s">
        <v>2772</v>
      </c>
      <c r="DE126" s="8">
        <v>0</v>
      </c>
      <c r="DF126" s="8">
        <v>0</v>
      </c>
      <c r="DG126" s="8">
        <v>0</v>
      </c>
      <c r="DH126" s="8">
        <v>0</v>
      </c>
      <c r="DI126" s="17">
        <v>0</v>
      </c>
    </row>
    <row r="127" s="1" customFormat="1" ht="15.4" customHeight="1" spans="1:113">
      <c r="A127" s="9" t="s">
        <v>2967</v>
      </c>
      <c r="B127" s="10"/>
      <c r="C127" s="10" t="s">
        <v>2275</v>
      </c>
      <c r="D127" s="10" t="s">
        <v>2968</v>
      </c>
      <c r="E127" s="8">
        <v>2543096.48</v>
      </c>
      <c r="F127" s="8">
        <v>2199251.31</v>
      </c>
      <c r="G127" s="8">
        <v>1160442.39</v>
      </c>
      <c r="H127" s="8">
        <v>444327.11</v>
      </c>
      <c r="I127" s="8">
        <v>0</v>
      </c>
      <c r="J127" s="8">
        <v>0</v>
      </c>
      <c r="K127" s="8">
        <v>0</v>
      </c>
      <c r="L127" s="8">
        <v>228565.2</v>
      </c>
      <c r="M127" s="8">
        <v>0</v>
      </c>
      <c r="N127" s="8">
        <v>108331.9</v>
      </c>
      <c r="O127" s="8">
        <v>0</v>
      </c>
      <c r="P127" s="8">
        <v>12801.61</v>
      </c>
      <c r="Q127" s="8">
        <v>127235.1</v>
      </c>
      <c r="R127" s="8">
        <v>0</v>
      </c>
      <c r="S127" s="8">
        <v>117548</v>
      </c>
      <c r="T127" s="8">
        <v>328745.17</v>
      </c>
      <c r="U127" s="8">
        <v>85339</v>
      </c>
      <c r="V127" s="8">
        <v>23273</v>
      </c>
      <c r="W127" s="8">
        <v>0</v>
      </c>
      <c r="X127" s="8">
        <v>0</v>
      </c>
      <c r="Y127" s="8">
        <v>0</v>
      </c>
      <c r="Z127" s="8">
        <v>0</v>
      </c>
      <c r="AA127" s="8">
        <v>1574</v>
      </c>
      <c r="AB127" s="8">
        <v>0</v>
      </c>
      <c r="AC127" s="8">
        <v>0</v>
      </c>
      <c r="AD127" s="8">
        <v>75220</v>
      </c>
      <c r="AE127" s="8">
        <v>0</v>
      </c>
      <c r="AF127" s="8">
        <v>90000</v>
      </c>
      <c r="AG127" s="8">
        <v>0</v>
      </c>
      <c r="AH127" s="8">
        <v>0</v>
      </c>
      <c r="AI127" s="8">
        <v>0</v>
      </c>
      <c r="AJ127" s="8">
        <v>3845</v>
      </c>
      <c r="AK127" s="8">
        <v>0</v>
      </c>
      <c r="AL127" s="8">
        <v>0</v>
      </c>
      <c r="AM127" s="8">
        <v>0</v>
      </c>
      <c r="AN127" s="8">
        <v>0</v>
      </c>
      <c r="AO127" s="8">
        <v>0</v>
      </c>
      <c r="AP127" s="8">
        <v>11877</v>
      </c>
      <c r="AQ127" s="8">
        <v>24000</v>
      </c>
      <c r="AR127" s="8">
        <v>0</v>
      </c>
      <c r="AS127" s="8">
        <v>0</v>
      </c>
      <c r="AT127" s="8">
        <v>0</v>
      </c>
      <c r="AU127" s="8">
        <v>13617.17</v>
      </c>
      <c r="AV127" s="8">
        <v>0</v>
      </c>
      <c r="AW127" s="8">
        <v>0</v>
      </c>
      <c r="AX127" s="8">
        <v>0</v>
      </c>
      <c r="AY127" s="8">
        <v>0</v>
      </c>
      <c r="AZ127" s="8">
        <v>0</v>
      </c>
      <c r="BA127" s="8">
        <v>0</v>
      </c>
      <c r="BB127" s="8">
        <v>0</v>
      </c>
      <c r="BC127" s="8">
        <v>0</v>
      </c>
      <c r="BD127" s="8">
        <v>0</v>
      </c>
      <c r="BE127" s="8">
        <v>0</v>
      </c>
      <c r="BF127" s="8">
        <v>0</v>
      </c>
      <c r="BG127" s="8">
        <v>0</v>
      </c>
      <c r="BH127" s="8">
        <v>0</v>
      </c>
      <c r="BI127" s="8">
        <v>0</v>
      </c>
      <c r="BJ127" s="8">
        <v>0</v>
      </c>
      <c r="BK127" s="8">
        <v>0</v>
      </c>
      <c r="BL127" s="8">
        <v>0</v>
      </c>
      <c r="BM127" s="8">
        <v>0</v>
      </c>
      <c r="BN127" s="13" t="s">
        <v>2772</v>
      </c>
      <c r="BO127" s="13" t="s">
        <v>2772</v>
      </c>
      <c r="BP127" s="13" t="s">
        <v>2772</v>
      </c>
      <c r="BQ127" s="13" t="s">
        <v>2772</v>
      </c>
      <c r="BR127" s="13" t="s">
        <v>2772</v>
      </c>
      <c r="BS127" s="13" t="s">
        <v>2772</v>
      </c>
      <c r="BT127" s="13" t="s">
        <v>2772</v>
      </c>
      <c r="BU127" s="13" t="s">
        <v>2772</v>
      </c>
      <c r="BV127" s="13" t="s">
        <v>2772</v>
      </c>
      <c r="BW127" s="13" t="s">
        <v>2772</v>
      </c>
      <c r="BX127" s="13" t="s">
        <v>2772</v>
      </c>
      <c r="BY127" s="13" t="s">
        <v>2772</v>
      </c>
      <c r="BZ127" s="13" t="s">
        <v>2772</v>
      </c>
      <c r="CA127" s="8">
        <v>15100</v>
      </c>
      <c r="CB127" s="8">
        <v>0</v>
      </c>
      <c r="CC127" s="8">
        <v>15100</v>
      </c>
      <c r="CD127" s="8">
        <v>0</v>
      </c>
      <c r="CE127" s="8">
        <v>0</v>
      </c>
      <c r="CF127" s="8">
        <v>0</v>
      </c>
      <c r="CG127" s="8">
        <v>0</v>
      </c>
      <c r="CH127" s="8">
        <v>0</v>
      </c>
      <c r="CI127" s="8">
        <v>0</v>
      </c>
      <c r="CJ127" s="8">
        <v>0</v>
      </c>
      <c r="CK127" s="8">
        <v>0</v>
      </c>
      <c r="CL127" s="8">
        <v>0</v>
      </c>
      <c r="CM127" s="8">
        <v>0</v>
      </c>
      <c r="CN127" s="8">
        <v>0</v>
      </c>
      <c r="CO127" s="8">
        <v>0</v>
      </c>
      <c r="CP127" s="8">
        <v>0</v>
      </c>
      <c r="CQ127" s="8">
        <v>0</v>
      </c>
      <c r="CR127" s="13" t="s">
        <v>2772</v>
      </c>
      <c r="CS127" s="13" t="s">
        <v>2772</v>
      </c>
      <c r="CT127" s="13" t="s">
        <v>2772</v>
      </c>
      <c r="CU127" s="8">
        <v>0</v>
      </c>
      <c r="CV127" s="8">
        <v>0</v>
      </c>
      <c r="CW127" s="8">
        <v>0</v>
      </c>
      <c r="CX127" s="8">
        <v>0</v>
      </c>
      <c r="CY127" s="8">
        <v>0</v>
      </c>
      <c r="CZ127" s="8">
        <v>0</v>
      </c>
      <c r="DA127" s="13" t="s">
        <v>2772</v>
      </c>
      <c r="DB127" s="13" t="s">
        <v>2772</v>
      </c>
      <c r="DC127" s="13" t="s">
        <v>2772</v>
      </c>
      <c r="DD127" s="13" t="s">
        <v>2772</v>
      </c>
      <c r="DE127" s="8">
        <v>0</v>
      </c>
      <c r="DF127" s="8">
        <v>0</v>
      </c>
      <c r="DG127" s="8">
        <v>0</v>
      </c>
      <c r="DH127" s="8">
        <v>0</v>
      </c>
      <c r="DI127" s="17">
        <v>0</v>
      </c>
    </row>
    <row r="128" s="1" customFormat="1" ht="15.4" customHeight="1" spans="1:113">
      <c r="A128" s="9" t="s">
        <v>2969</v>
      </c>
      <c r="B128" s="10"/>
      <c r="C128" s="10" t="s">
        <v>2275</v>
      </c>
      <c r="D128" s="10" t="s">
        <v>2970</v>
      </c>
      <c r="E128" s="8">
        <v>3023384.17</v>
      </c>
      <c r="F128" s="8">
        <v>2639864.8</v>
      </c>
      <c r="G128" s="8">
        <v>1186715.94</v>
      </c>
      <c r="H128" s="8">
        <v>475952</v>
      </c>
      <c r="I128" s="8">
        <v>415632</v>
      </c>
      <c r="J128" s="8">
        <v>0</v>
      </c>
      <c r="K128" s="8">
        <v>5184</v>
      </c>
      <c r="L128" s="8">
        <v>249932.35</v>
      </c>
      <c r="M128" s="8">
        <v>0</v>
      </c>
      <c r="N128" s="8">
        <v>119344.7</v>
      </c>
      <c r="O128" s="8">
        <v>0</v>
      </c>
      <c r="P128" s="8">
        <v>18485.21</v>
      </c>
      <c r="Q128" s="8">
        <v>146318.6</v>
      </c>
      <c r="R128" s="8">
        <v>0</v>
      </c>
      <c r="S128" s="8">
        <v>22300</v>
      </c>
      <c r="T128" s="8">
        <v>383519.37</v>
      </c>
      <c r="U128" s="8">
        <v>116012</v>
      </c>
      <c r="V128" s="8">
        <v>70400</v>
      </c>
      <c r="W128" s="8">
        <v>0</v>
      </c>
      <c r="X128" s="8">
        <v>2800</v>
      </c>
      <c r="Y128" s="8">
        <v>7652.4</v>
      </c>
      <c r="Z128" s="8">
        <v>58764.97</v>
      </c>
      <c r="AA128" s="8">
        <v>19800</v>
      </c>
      <c r="AB128" s="8">
        <v>0</v>
      </c>
      <c r="AC128" s="8">
        <v>0</v>
      </c>
      <c r="AD128" s="8">
        <v>74420</v>
      </c>
      <c r="AE128" s="8">
        <v>0</v>
      </c>
      <c r="AF128" s="8">
        <v>1000</v>
      </c>
      <c r="AG128" s="8">
        <v>0</v>
      </c>
      <c r="AH128" s="8">
        <v>0</v>
      </c>
      <c r="AI128" s="8">
        <v>0</v>
      </c>
      <c r="AJ128" s="8">
        <v>18420</v>
      </c>
      <c r="AK128" s="8">
        <v>0</v>
      </c>
      <c r="AL128" s="8">
        <v>0</v>
      </c>
      <c r="AM128" s="8">
        <v>0</v>
      </c>
      <c r="AN128" s="8">
        <v>0</v>
      </c>
      <c r="AO128" s="8">
        <v>0</v>
      </c>
      <c r="AP128" s="8">
        <v>7500</v>
      </c>
      <c r="AQ128" s="8">
        <v>2500</v>
      </c>
      <c r="AR128" s="8">
        <v>0</v>
      </c>
      <c r="AS128" s="8">
        <v>0</v>
      </c>
      <c r="AT128" s="8">
        <v>0</v>
      </c>
      <c r="AU128" s="8">
        <v>4250</v>
      </c>
      <c r="AV128" s="8">
        <v>0</v>
      </c>
      <c r="AW128" s="8">
        <v>0</v>
      </c>
      <c r="AX128" s="8">
        <v>0</v>
      </c>
      <c r="AY128" s="8">
        <v>0</v>
      </c>
      <c r="AZ128" s="8">
        <v>0</v>
      </c>
      <c r="BA128" s="8">
        <v>0</v>
      </c>
      <c r="BB128" s="8">
        <v>0</v>
      </c>
      <c r="BC128" s="8">
        <v>0</v>
      </c>
      <c r="BD128" s="8">
        <v>0</v>
      </c>
      <c r="BE128" s="8">
        <v>0</v>
      </c>
      <c r="BF128" s="8">
        <v>0</v>
      </c>
      <c r="BG128" s="8">
        <v>0</v>
      </c>
      <c r="BH128" s="8">
        <v>0</v>
      </c>
      <c r="BI128" s="8">
        <v>0</v>
      </c>
      <c r="BJ128" s="8">
        <v>0</v>
      </c>
      <c r="BK128" s="8">
        <v>0</v>
      </c>
      <c r="BL128" s="8">
        <v>0</v>
      </c>
      <c r="BM128" s="8">
        <v>0</v>
      </c>
      <c r="BN128" s="13" t="s">
        <v>2772</v>
      </c>
      <c r="BO128" s="13" t="s">
        <v>2772</v>
      </c>
      <c r="BP128" s="13" t="s">
        <v>2772</v>
      </c>
      <c r="BQ128" s="13" t="s">
        <v>2772</v>
      </c>
      <c r="BR128" s="13" t="s">
        <v>2772</v>
      </c>
      <c r="BS128" s="13" t="s">
        <v>2772</v>
      </c>
      <c r="BT128" s="13" t="s">
        <v>2772</v>
      </c>
      <c r="BU128" s="13" t="s">
        <v>2772</v>
      </c>
      <c r="BV128" s="13" t="s">
        <v>2772</v>
      </c>
      <c r="BW128" s="13" t="s">
        <v>2772</v>
      </c>
      <c r="BX128" s="13" t="s">
        <v>2772</v>
      </c>
      <c r="BY128" s="13" t="s">
        <v>2772</v>
      </c>
      <c r="BZ128" s="13" t="s">
        <v>2772</v>
      </c>
      <c r="CA128" s="8">
        <v>0</v>
      </c>
      <c r="CB128" s="8">
        <v>0</v>
      </c>
      <c r="CC128" s="8">
        <v>0</v>
      </c>
      <c r="CD128" s="8">
        <v>0</v>
      </c>
      <c r="CE128" s="8">
        <v>0</v>
      </c>
      <c r="CF128" s="8">
        <v>0</v>
      </c>
      <c r="CG128" s="8">
        <v>0</v>
      </c>
      <c r="CH128" s="8">
        <v>0</v>
      </c>
      <c r="CI128" s="8">
        <v>0</v>
      </c>
      <c r="CJ128" s="8">
        <v>0</v>
      </c>
      <c r="CK128" s="8">
        <v>0</v>
      </c>
      <c r="CL128" s="8">
        <v>0</v>
      </c>
      <c r="CM128" s="8">
        <v>0</v>
      </c>
      <c r="CN128" s="8">
        <v>0</v>
      </c>
      <c r="CO128" s="8">
        <v>0</v>
      </c>
      <c r="CP128" s="8">
        <v>0</v>
      </c>
      <c r="CQ128" s="8">
        <v>0</v>
      </c>
      <c r="CR128" s="13" t="s">
        <v>2772</v>
      </c>
      <c r="CS128" s="13" t="s">
        <v>2772</v>
      </c>
      <c r="CT128" s="13" t="s">
        <v>2772</v>
      </c>
      <c r="CU128" s="8">
        <v>0</v>
      </c>
      <c r="CV128" s="8">
        <v>0</v>
      </c>
      <c r="CW128" s="8">
        <v>0</v>
      </c>
      <c r="CX128" s="8">
        <v>0</v>
      </c>
      <c r="CY128" s="8">
        <v>0</v>
      </c>
      <c r="CZ128" s="8">
        <v>0</v>
      </c>
      <c r="DA128" s="13" t="s">
        <v>2772</v>
      </c>
      <c r="DB128" s="13" t="s">
        <v>2772</v>
      </c>
      <c r="DC128" s="13" t="s">
        <v>2772</v>
      </c>
      <c r="DD128" s="13" t="s">
        <v>2772</v>
      </c>
      <c r="DE128" s="8">
        <v>0</v>
      </c>
      <c r="DF128" s="8">
        <v>0</v>
      </c>
      <c r="DG128" s="8">
        <v>0</v>
      </c>
      <c r="DH128" s="8">
        <v>0</v>
      </c>
      <c r="DI128" s="17">
        <v>0</v>
      </c>
    </row>
    <row r="129" s="1" customFormat="1" ht="15.4" customHeight="1" spans="1:113">
      <c r="A129" s="9" t="s">
        <v>2971</v>
      </c>
      <c r="B129" s="10"/>
      <c r="C129" s="10" t="s">
        <v>2275</v>
      </c>
      <c r="D129" s="10" t="s">
        <v>2972</v>
      </c>
      <c r="E129" s="8">
        <v>432885.28</v>
      </c>
      <c r="F129" s="8">
        <v>324868.28</v>
      </c>
      <c r="G129" s="8">
        <v>117624</v>
      </c>
      <c r="H129" s="8">
        <v>54985</v>
      </c>
      <c r="I129" s="8">
        <v>91814</v>
      </c>
      <c r="J129" s="8">
        <v>0</v>
      </c>
      <c r="K129" s="8">
        <v>0</v>
      </c>
      <c r="L129" s="8">
        <v>25934.4</v>
      </c>
      <c r="M129" s="8">
        <v>2662.44</v>
      </c>
      <c r="N129" s="8">
        <v>11976.2</v>
      </c>
      <c r="O129" s="8">
        <v>0</v>
      </c>
      <c r="P129" s="8">
        <v>4950.84</v>
      </c>
      <c r="Q129" s="8">
        <v>14921.4</v>
      </c>
      <c r="R129" s="8">
        <v>0</v>
      </c>
      <c r="S129" s="8">
        <v>0</v>
      </c>
      <c r="T129" s="8">
        <v>108017</v>
      </c>
      <c r="U129" s="8">
        <v>73083</v>
      </c>
      <c r="V129" s="8">
        <v>6880</v>
      </c>
      <c r="W129" s="8">
        <v>0</v>
      </c>
      <c r="X129" s="8">
        <v>0</v>
      </c>
      <c r="Y129" s="8">
        <v>0</v>
      </c>
      <c r="Z129" s="8">
        <v>0</v>
      </c>
      <c r="AA129" s="8">
        <v>3220</v>
      </c>
      <c r="AB129" s="8">
        <v>0</v>
      </c>
      <c r="AC129" s="8">
        <v>0</v>
      </c>
      <c r="AD129" s="8">
        <v>4080</v>
      </c>
      <c r="AE129" s="8">
        <v>0</v>
      </c>
      <c r="AF129" s="8">
        <v>0</v>
      </c>
      <c r="AG129" s="8">
        <v>3000</v>
      </c>
      <c r="AH129" s="8">
        <v>0</v>
      </c>
      <c r="AI129" s="8">
        <v>0</v>
      </c>
      <c r="AJ129" s="8">
        <v>15594</v>
      </c>
      <c r="AK129" s="8">
        <v>0</v>
      </c>
      <c r="AL129" s="8">
        <v>0</v>
      </c>
      <c r="AM129" s="8">
        <v>0</v>
      </c>
      <c r="AN129" s="8">
        <v>0</v>
      </c>
      <c r="AO129" s="8">
        <v>0</v>
      </c>
      <c r="AP129" s="8">
        <v>360</v>
      </c>
      <c r="AQ129" s="8">
        <v>1800</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8">
        <v>0</v>
      </c>
      <c r="BH129" s="8">
        <v>0</v>
      </c>
      <c r="BI129" s="8">
        <v>0</v>
      </c>
      <c r="BJ129" s="8">
        <v>0</v>
      </c>
      <c r="BK129" s="8">
        <v>0</v>
      </c>
      <c r="BL129" s="8">
        <v>0</v>
      </c>
      <c r="BM129" s="8">
        <v>0</v>
      </c>
      <c r="BN129" s="13" t="s">
        <v>2772</v>
      </c>
      <c r="BO129" s="13" t="s">
        <v>2772</v>
      </c>
      <c r="BP129" s="13" t="s">
        <v>2772</v>
      </c>
      <c r="BQ129" s="13" t="s">
        <v>2772</v>
      </c>
      <c r="BR129" s="13" t="s">
        <v>2772</v>
      </c>
      <c r="BS129" s="13" t="s">
        <v>2772</v>
      </c>
      <c r="BT129" s="13" t="s">
        <v>2772</v>
      </c>
      <c r="BU129" s="13" t="s">
        <v>2772</v>
      </c>
      <c r="BV129" s="13" t="s">
        <v>2772</v>
      </c>
      <c r="BW129" s="13" t="s">
        <v>2772</v>
      </c>
      <c r="BX129" s="13" t="s">
        <v>2772</v>
      </c>
      <c r="BY129" s="13" t="s">
        <v>2772</v>
      </c>
      <c r="BZ129" s="13" t="s">
        <v>2772</v>
      </c>
      <c r="CA129" s="8">
        <v>0</v>
      </c>
      <c r="CB129" s="8">
        <v>0</v>
      </c>
      <c r="CC129" s="8">
        <v>0</v>
      </c>
      <c r="CD129" s="8">
        <v>0</v>
      </c>
      <c r="CE129" s="8">
        <v>0</v>
      </c>
      <c r="CF129" s="8">
        <v>0</v>
      </c>
      <c r="CG129" s="8">
        <v>0</v>
      </c>
      <c r="CH129" s="8">
        <v>0</v>
      </c>
      <c r="CI129" s="8">
        <v>0</v>
      </c>
      <c r="CJ129" s="8">
        <v>0</v>
      </c>
      <c r="CK129" s="8">
        <v>0</v>
      </c>
      <c r="CL129" s="8">
        <v>0</v>
      </c>
      <c r="CM129" s="8">
        <v>0</v>
      </c>
      <c r="CN129" s="8">
        <v>0</v>
      </c>
      <c r="CO129" s="8">
        <v>0</v>
      </c>
      <c r="CP129" s="8">
        <v>0</v>
      </c>
      <c r="CQ129" s="8">
        <v>0</v>
      </c>
      <c r="CR129" s="13" t="s">
        <v>2772</v>
      </c>
      <c r="CS129" s="13" t="s">
        <v>2772</v>
      </c>
      <c r="CT129" s="13" t="s">
        <v>2772</v>
      </c>
      <c r="CU129" s="8">
        <v>0</v>
      </c>
      <c r="CV129" s="8">
        <v>0</v>
      </c>
      <c r="CW129" s="8">
        <v>0</v>
      </c>
      <c r="CX129" s="8">
        <v>0</v>
      </c>
      <c r="CY129" s="8">
        <v>0</v>
      </c>
      <c r="CZ129" s="8">
        <v>0</v>
      </c>
      <c r="DA129" s="13" t="s">
        <v>2772</v>
      </c>
      <c r="DB129" s="13" t="s">
        <v>2772</v>
      </c>
      <c r="DC129" s="13" t="s">
        <v>2772</v>
      </c>
      <c r="DD129" s="13" t="s">
        <v>2772</v>
      </c>
      <c r="DE129" s="8">
        <v>0</v>
      </c>
      <c r="DF129" s="8">
        <v>0</v>
      </c>
      <c r="DG129" s="8">
        <v>0</v>
      </c>
      <c r="DH129" s="8">
        <v>0</v>
      </c>
      <c r="DI129" s="17">
        <v>0</v>
      </c>
    </row>
    <row r="130" s="1" customFormat="1" ht="15.4" customHeight="1" spans="1:113">
      <c r="A130" s="9" t="s">
        <v>2973</v>
      </c>
      <c r="B130" s="10"/>
      <c r="C130" s="10" t="s">
        <v>2275</v>
      </c>
      <c r="D130" s="10" t="s">
        <v>2974</v>
      </c>
      <c r="E130" s="8">
        <v>25753644.98</v>
      </c>
      <c r="F130" s="8">
        <v>11289594.65</v>
      </c>
      <c r="G130" s="8">
        <v>3501483.95</v>
      </c>
      <c r="H130" s="8">
        <v>637170.78</v>
      </c>
      <c r="I130" s="8">
        <v>951901</v>
      </c>
      <c r="J130" s="8">
        <v>0</v>
      </c>
      <c r="K130" s="8">
        <v>0</v>
      </c>
      <c r="L130" s="8">
        <v>1320333.85</v>
      </c>
      <c r="M130" s="8">
        <v>674416.8</v>
      </c>
      <c r="N130" s="8">
        <v>256631.5</v>
      </c>
      <c r="O130" s="8">
        <v>0</v>
      </c>
      <c r="P130" s="8">
        <v>11524.95</v>
      </c>
      <c r="Q130" s="8">
        <v>268792.15</v>
      </c>
      <c r="R130" s="8">
        <v>0</v>
      </c>
      <c r="S130" s="8">
        <v>3667339.67</v>
      </c>
      <c r="T130" s="8">
        <v>11346800.33</v>
      </c>
      <c r="U130" s="8">
        <v>1975035</v>
      </c>
      <c r="V130" s="8">
        <v>298859</v>
      </c>
      <c r="W130" s="8">
        <v>70000</v>
      </c>
      <c r="X130" s="8">
        <v>0</v>
      </c>
      <c r="Y130" s="8">
        <v>22034</v>
      </c>
      <c r="Z130" s="8">
        <v>93452.62</v>
      </c>
      <c r="AA130" s="8">
        <v>0</v>
      </c>
      <c r="AB130" s="8">
        <v>0</v>
      </c>
      <c r="AC130" s="8">
        <v>0</v>
      </c>
      <c r="AD130" s="8">
        <v>26744</v>
      </c>
      <c r="AE130" s="8">
        <v>0</v>
      </c>
      <c r="AF130" s="8">
        <v>920874</v>
      </c>
      <c r="AG130" s="8">
        <v>0</v>
      </c>
      <c r="AH130" s="8">
        <v>5196</v>
      </c>
      <c r="AI130" s="8">
        <v>0</v>
      </c>
      <c r="AJ130" s="8">
        <v>380009</v>
      </c>
      <c r="AK130" s="8">
        <v>0</v>
      </c>
      <c r="AL130" s="8">
        <v>0</v>
      </c>
      <c r="AM130" s="8">
        <v>0</v>
      </c>
      <c r="AN130" s="8">
        <v>150000</v>
      </c>
      <c r="AO130" s="8">
        <v>6636185</v>
      </c>
      <c r="AP130" s="8">
        <v>0</v>
      </c>
      <c r="AQ130" s="8">
        <v>257942</v>
      </c>
      <c r="AR130" s="8">
        <v>34566.71</v>
      </c>
      <c r="AS130" s="8">
        <v>163003</v>
      </c>
      <c r="AT130" s="8">
        <v>0</v>
      </c>
      <c r="AU130" s="8">
        <v>312900</v>
      </c>
      <c r="AV130" s="8">
        <v>3117250</v>
      </c>
      <c r="AW130" s="8">
        <v>0</v>
      </c>
      <c r="AX130" s="8">
        <v>0</v>
      </c>
      <c r="AY130" s="8">
        <v>0</v>
      </c>
      <c r="AZ130" s="8">
        <v>599226</v>
      </c>
      <c r="BA130" s="8">
        <v>120000</v>
      </c>
      <c r="BB130" s="8">
        <v>0</v>
      </c>
      <c r="BC130" s="8">
        <v>1899030</v>
      </c>
      <c r="BD130" s="8">
        <v>0</v>
      </c>
      <c r="BE130" s="8">
        <v>0</v>
      </c>
      <c r="BF130" s="8">
        <v>0</v>
      </c>
      <c r="BG130" s="8">
        <v>0</v>
      </c>
      <c r="BH130" s="8">
        <v>498994</v>
      </c>
      <c r="BI130" s="8">
        <v>0</v>
      </c>
      <c r="BJ130" s="8">
        <v>0</v>
      </c>
      <c r="BK130" s="8">
        <v>0</v>
      </c>
      <c r="BL130" s="8">
        <v>0</v>
      </c>
      <c r="BM130" s="8">
        <v>0</v>
      </c>
      <c r="BN130" s="13" t="s">
        <v>2772</v>
      </c>
      <c r="BO130" s="13" t="s">
        <v>2772</v>
      </c>
      <c r="BP130" s="13" t="s">
        <v>2772</v>
      </c>
      <c r="BQ130" s="13" t="s">
        <v>2772</v>
      </c>
      <c r="BR130" s="13" t="s">
        <v>2772</v>
      </c>
      <c r="BS130" s="13" t="s">
        <v>2772</v>
      </c>
      <c r="BT130" s="13" t="s">
        <v>2772</v>
      </c>
      <c r="BU130" s="13" t="s">
        <v>2772</v>
      </c>
      <c r="BV130" s="13" t="s">
        <v>2772</v>
      </c>
      <c r="BW130" s="13" t="s">
        <v>2772</v>
      </c>
      <c r="BX130" s="13" t="s">
        <v>2772</v>
      </c>
      <c r="BY130" s="13" t="s">
        <v>2772</v>
      </c>
      <c r="BZ130" s="13" t="s">
        <v>2772</v>
      </c>
      <c r="CA130" s="8">
        <v>0</v>
      </c>
      <c r="CB130" s="8">
        <v>0</v>
      </c>
      <c r="CC130" s="8">
        <v>0</v>
      </c>
      <c r="CD130" s="8">
        <v>0</v>
      </c>
      <c r="CE130" s="8">
        <v>0</v>
      </c>
      <c r="CF130" s="8">
        <v>0</v>
      </c>
      <c r="CG130" s="8">
        <v>0</v>
      </c>
      <c r="CH130" s="8">
        <v>0</v>
      </c>
      <c r="CI130" s="8">
        <v>0</v>
      </c>
      <c r="CJ130" s="8">
        <v>0</v>
      </c>
      <c r="CK130" s="8">
        <v>0</v>
      </c>
      <c r="CL130" s="8">
        <v>0</v>
      </c>
      <c r="CM130" s="8">
        <v>0</v>
      </c>
      <c r="CN130" s="8">
        <v>0</v>
      </c>
      <c r="CO130" s="8">
        <v>0</v>
      </c>
      <c r="CP130" s="8">
        <v>0</v>
      </c>
      <c r="CQ130" s="8">
        <v>0</v>
      </c>
      <c r="CR130" s="13" t="s">
        <v>2772</v>
      </c>
      <c r="CS130" s="13" t="s">
        <v>2772</v>
      </c>
      <c r="CT130" s="13" t="s">
        <v>2772</v>
      </c>
      <c r="CU130" s="8">
        <v>0</v>
      </c>
      <c r="CV130" s="8">
        <v>0</v>
      </c>
      <c r="CW130" s="8">
        <v>0</v>
      </c>
      <c r="CX130" s="8">
        <v>0</v>
      </c>
      <c r="CY130" s="8">
        <v>0</v>
      </c>
      <c r="CZ130" s="8">
        <v>0</v>
      </c>
      <c r="DA130" s="13" t="s">
        <v>2772</v>
      </c>
      <c r="DB130" s="13" t="s">
        <v>2772</v>
      </c>
      <c r="DC130" s="13" t="s">
        <v>2772</v>
      </c>
      <c r="DD130" s="13" t="s">
        <v>2772</v>
      </c>
      <c r="DE130" s="8">
        <v>0</v>
      </c>
      <c r="DF130" s="8">
        <v>0</v>
      </c>
      <c r="DG130" s="8">
        <v>0</v>
      </c>
      <c r="DH130" s="8">
        <v>0</v>
      </c>
      <c r="DI130" s="17">
        <v>0</v>
      </c>
    </row>
    <row r="131" s="1" customFormat="1" ht="15.4" customHeight="1" spans="1:113">
      <c r="A131" s="9" t="s">
        <v>2975</v>
      </c>
      <c r="B131" s="10"/>
      <c r="C131" s="10" t="s">
        <v>2275</v>
      </c>
      <c r="D131" s="10" t="s">
        <v>2777</v>
      </c>
      <c r="E131" s="8">
        <v>23753644.98</v>
      </c>
      <c r="F131" s="8">
        <v>11289594.65</v>
      </c>
      <c r="G131" s="8">
        <v>3501483.95</v>
      </c>
      <c r="H131" s="8">
        <v>637170.78</v>
      </c>
      <c r="I131" s="8">
        <v>951901</v>
      </c>
      <c r="J131" s="8">
        <v>0</v>
      </c>
      <c r="K131" s="8">
        <v>0</v>
      </c>
      <c r="L131" s="8">
        <v>1320333.85</v>
      </c>
      <c r="M131" s="8">
        <v>674416.8</v>
      </c>
      <c r="N131" s="8">
        <v>256631.5</v>
      </c>
      <c r="O131" s="8">
        <v>0</v>
      </c>
      <c r="P131" s="8">
        <v>11524.95</v>
      </c>
      <c r="Q131" s="8">
        <v>268792.15</v>
      </c>
      <c r="R131" s="8">
        <v>0</v>
      </c>
      <c r="S131" s="8">
        <v>3667339.67</v>
      </c>
      <c r="T131" s="8">
        <v>9566800.33</v>
      </c>
      <c r="U131" s="8">
        <v>1435035</v>
      </c>
      <c r="V131" s="8">
        <v>258859</v>
      </c>
      <c r="W131" s="8">
        <v>70000</v>
      </c>
      <c r="X131" s="8">
        <v>0</v>
      </c>
      <c r="Y131" s="8">
        <v>2034</v>
      </c>
      <c r="Z131" s="8">
        <v>53452.62</v>
      </c>
      <c r="AA131" s="8">
        <v>0</v>
      </c>
      <c r="AB131" s="8">
        <v>0</v>
      </c>
      <c r="AC131" s="8">
        <v>0</v>
      </c>
      <c r="AD131" s="8">
        <v>26744</v>
      </c>
      <c r="AE131" s="8">
        <v>0</v>
      </c>
      <c r="AF131" s="8">
        <v>160874</v>
      </c>
      <c r="AG131" s="8">
        <v>0</v>
      </c>
      <c r="AH131" s="8">
        <v>5196</v>
      </c>
      <c r="AI131" s="8">
        <v>0</v>
      </c>
      <c r="AJ131" s="8">
        <v>380009</v>
      </c>
      <c r="AK131" s="8">
        <v>0</v>
      </c>
      <c r="AL131" s="8">
        <v>0</v>
      </c>
      <c r="AM131" s="8">
        <v>0</v>
      </c>
      <c r="AN131" s="8">
        <v>0</v>
      </c>
      <c r="AO131" s="8">
        <v>6636185</v>
      </c>
      <c r="AP131" s="8">
        <v>0</v>
      </c>
      <c r="AQ131" s="8">
        <v>257942</v>
      </c>
      <c r="AR131" s="8">
        <v>34566.71</v>
      </c>
      <c r="AS131" s="8">
        <v>163003</v>
      </c>
      <c r="AT131" s="8">
        <v>0</v>
      </c>
      <c r="AU131" s="8">
        <v>82900</v>
      </c>
      <c r="AV131" s="8">
        <v>2897250</v>
      </c>
      <c r="AW131" s="8">
        <v>0</v>
      </c>
      <c r="AX131" s="8">
        <v>0</v>
      </c>
      <c r="AY131" s="8">
        <v>0</v>
      </c>
      <c r="AZ131" s="8">
        <v>599226</v>
      </c>
      <c r="BA131" s="8">
        <v>0</v>
      </c>
      <c r="BB131" s="8">
        <v>0</v>
      </c>
      <c r="BC131" s="8">
        <v>1899030</v>
      </c>
      <c r="BD131" s="8">
        <v>0</v>
      </c>
      <c r="BE131" s="8">
        <v>0</v>
      </c>
      <c r="BF131" s="8">
        <v>0</v>
      </c>
      <c r="BG131" s="8">
        <v>0</v>
      </c>
      <c r="BH131" s="8">
        <v>398994</v>
      </c>
      <c r="BI131" s="8">
        <v>0</v>
      </c>
      <c r="BJ131" s="8">
        <v>0</v>
      </c>
      <c r="BK131" s="8">
        <v>0</v>
      </c>
      <c r="BL131" s="8">
        <v>0</v>
      </c>
      <c r="BM131" s="8">
        <v>0</v>
      </c>
      <c r="BN131" s="13" t="s">
        <v>2772</v>
      </c>
      <c r="BO131" s="13" t="s">
        <v>2772</v>
      </c>
      <c r="BP131" s="13" t="s">
        <v>2772</v>
      </c>
      <c r="BQ131" s="13" t="s">
        <v>2772</v>
      </c>
      <c r="BR131" s="13" t="s">
        <v>2772</v>
      </c>
      <c r="BS131" s="13" t="s">
        <v>2772</v>
      </c>
      <c r="BT131" s="13" t="s">
        <v>2772</v>
      </c>
      <c r="BU131" s="13" t="s">
        <v>2772</v>
      </c>
      <c r="BV131" s="13" t="s">
        <v>2772</v>
      </c>
      <c r="BW131" s="13" t="s">
        <v>2772</v>
      </c>
      <c r="BX131" s="13" t="s">
        <v>2772</v>
      </c>
      <c r="BY131" s="13" t="s">
        <v>2772</v>
      </c>
      <c r="BZ131" s="13" t="s">
        <v>2772</v>
      </c>
      <c r="CA131" s="8">
        <v>0</v>
      </c>
      <c r="CB131" s="8">
        <v>0</v>
      </c>
      <c r="CC131" s="8">
        <v>0</v>
      </c>
      <c r="CD131" s="8">
        <v>0</v>
      </c>
      <c r="CE131" s="8">
        <v>0</v>
      </c>
      <c r="CF131" s="8">
        <v>0</v>
      </c>
      <c r="CG131" s="8">
        <v>0</v>
      </c>
      <c r="CH131" s="8">
        <v>0</v>
      </c>
      <c r="CI131" s="8">
        <v>0</v>
      </c>
      <c r="CJ131" s="8">
        <v>0</v>
      </c>
      <c r="CK131" s="8">
        <v>0</v>
      </c>
      <c r="CL131" s="8">
        <v>0</v>
      </c>
      <c r="CM131" s="8">
        <v>0</v>
      </c>
      <c r="CN131" s="8">
        <v>0</v>
      </c>
      <c r="CO131" s="8">
        <v>0</v>
      </c>
      <c r="CP131" s="8">
        <v>0</v>
      </c>
      <c r="CQ131" s="8">
        <v>0</v>
      </c>
      <c r="CR131" s="13" t="s">
        <v>2772</v>
      </c>
      <c r="CS131" s="13" t="s">
        <v>2772</v>
      </c>
      <c r="CT131" s="13" t="s">
        <v>2772</v>
      </c>
      <c r="CU131" s="8">
        <v>0</v>
      </c>
      <c r="CV131" s="8">
        <v>0</v>
      </c>
      <c r="CW131" s="8">
        <v>0</v>
      </c>
      <c r="CX131" s="8">
        <v>0</v>
      </c>
      <c r="CY131" s="8">
        <v>0</v>
      </c>
      <c r="CZ131" s="8">
        <v>0</v>
      </c>
      <c r="DA131" s="13" t="s">
        <v>2772</v>
      </c>
      <c r="DB131" s="13" t="s">
        <v>2772</v>
      </c>
      <c r="DC131" s="13" t="s">
        <v>2772</v>
      </c>
      <c r="DD131" s="13" t="s">
        <v>2772</v>
      </c>
      <c r="DE131" s="8">
        <v>0</v>
      </c>
      <c r="DF131" s="8">
        <v>0</v>
      </c>
      <c r="DG131" s="8">
        <v>0</v>
      </c>
      <c r="DH131" s="8">
        <v>0</v>
      </c>
      <c r="DI131" s="17">
        <v>0</v>
      </c>
    </row>
    <row r="132" s="1" customFormat="1" ht="15.4" customHeight="1" spans="1:113">
      <c r="A132" s="9" t="s">
        <v>2976</v>
      </c>
      <c r="B132" s="10"/>
      <c r="C132" s="10" t="s">
        <v>2275</v>
      </c>
      <c r="D132" s="10" t="s">
        <v>2791</v>
      </c>
      <c r="E132" s="8">
        <v>770000</v>
      </c>
      <c r="F132" s="8">
        <v>0</v>
      </c>
      <c r="G132" s="8">
        <v>0</v>
      </c>
      <c r="H132" s="8">
        <v>0</v>
      </c>
      <c r="I132" s="8">
        <v>0</v>
      </c>
      <c r="J132" s="8">
        <v>0</v>
      </c>
      <c r="K132" s="8">
        <v>0</v>
      </c>
      <c r="L132" s="8">
        <v>0</v>
      </c>
      <c r="M132" s="8">
        <v>0</v>
      </c>
      <c r="N132" s="8">
        <v>0</v>
      </c>
      <c r="O132" s="8">
        <v>0</v>
      </c>
      <c r="P132" s="8">
        <v>0</v>
      </c>
      <c r="Q132" s="8">
        <v>0</v>
      </c>
      <c r="R132" s="8">
        <v>0</v>
      </c>
      <c r="S132" s="8">
        <v>0</v>
      </c>
      <c r="T132" s="8">
        <v>650000</v>
      </c>
      <c r="U132" s="8">
        <v>370000</v>
      </c>
      <c r="V132" s="8">
        <v>20000</v>
      </c>
      <c r="W132" s="8">
        <v>0</v>
      </c>
      <c r="X132" s="8">
        <v>0</v>
      </c>
      <c r="Y132" s="8">
        <v>0</v>
      </c>
      <c r="Z132" s="8">
        <v>0</v>
      </c>
      <c r="AA132" s="8">
        <v>0</v>
      </c>
      <c r="AB132" s="8">
        <v>0</v>
      </c>
      <c r="AC132" s="8">
        <v>0</v>
      </c>
      <c r="AD132" s="8">
        <v>0</v>
      </c>
      <c r="AE132" s="8">
        <v>0</v>
      </c>
      <c r="AF132" s="8">
        <v>260000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120000</v>
      </c>
      <c r="AW132" s="8">
        <v>0</v>
      </c>
      <c r="AX132" s="8">
        <v>0</v>
      </c>
      <c r="AY132" s="8">
        <v>0</v>
      </c>
      <c r="AZ132" s="8">
        <v>0</v>
      </c>
      <c r="BA132" s="8">
        <v>120000</v>
      </c>
      <c r="BB132" s="8">
        <v>0</v>
      </c>
      <c r="BC132" s="8">
        <v>0</v>
      </c>
      <c r="BD132" s="8">
        <v>0</v>
      </c>
      <c r="BE132" s="8">
        <v>0</v>
      </c>
      <c r="BF132" s="8">
        <v>0</v>
      </c>
      <c r="BG132" s="8">
        <v>0</v>
      </c>
      <c r="BH132" s="8">
        <v>0</v>
      </c>
      <c r="BI132" s="8">
        <v>0</v>
      </c>
      <c r="BJ132" s="8">
        <v>0</v>
      </c>
      <c r="BK132" s="8">
        <v>0</v>
      </c>
      <c r="BL132" s="8">
        <v>0</v>
      </c>
      <c r="BM132" s="8">
        <v>0</v>
      </c>
      <c r="BN132" s="13" t="s">
        <v>2772</v>
      </c>
      <c r="BO132" s="13" t="s">
        <v>2772</v>
      </c>
      <c r="BP132" s="13" t="s">
        <v>2772</v>
      </c>
      <c r="BQ132" s="13" t="s">
        <v>2772</v>
      </c>
      <c r="BR132" s="13" t="s">
        <v>2772</v>
      </c>
      <c r="BS132" s="13" t="s">
        <v>2772</v>
      </c>
      <c r="BT132" s="13" t="s">
        <v>2772</v>
      </c>
      <c r="BU132" s="13" t="s">
        <v>2772</v>
      </c>
      <c r="BV132" s="13" t="s">
        <v>2772</v>
      </c>
      <c r="BW132" s="13" t="s">
        <v>2772</v>
      </c>
      <c r="BX132" s="13" t="s">
        <v>2772</v>
      </c>
      <c r="BY132" s="13" t="s">
        <v>2772</v>
      </c>
      <c r="BZ132" s="13" t="s">
        <v>2772</v>
      </c>
      <c r="CA132" s="8">
        <v>0</v>
      </c>
      <c r="CB132" s="8">
        <v>0</v>
      </c>
      <c r="CC132" s="8">
        <v>0</v>
      </c>
      <c r="CD132" s="8">
        <v>0</v>
      </c>
      <c r="CE132" s="8">
        <v>0</v>
      </c>
      <c r="CF132" s="8">
        <v>0</v>
      </c>
      <c r="CG132" s="8">
        <v>0</v>
      </c>
      <c r="CH132" s="8">
        <v>0</v>
      </c>
      <c r="CI132" s="8">
        <v>0</v>
      </c>
      <c r="CJ132" s="8">
        <v>0</v>
      </c>
      <c r="CK132" s="8">
        <v>0</v>
      </c>
      <c r="CL132" s="8">
        <v>0</v>
      </c>
      <c r="CM132" s="8">
        <v>0</v>
      </c>
      <c r="CN132" s="8">
        <v>0</v>
      </c>
      <c r="CO132" s="8">
        <v>0</v>
      </c>
      <c r="CP132" s="8">
        <v>0</v>
      </c>
      <c r="CQ132" s="8">
        <v>0</v>
      </c>
      <c r="CR132" s="13" t="s">
        <v>2772</v>
      </c>
      <c r="CS132" s="13" t="s">
        <v>2772</v>
      </c>
      <c r="CT132" s="13" t="s">
        <v>2772</v>
      </c>
      <c r="CU132" s="8">
        <v>0</v>
      </c>
      <c r="CV132" s="8">
        <v>0</v>
      </c>
      <c r="CW132" s="8">
        <v>0</v>
      </c>
      <c r="CX132" s="8">
        <v>0</v>
      </c>
      <c r="CY132" s="8">
        <v>0</v>
      </c>
      <c r="CZ132" s="8">
        <v>0</v>
      </c>
      <c r="DA132" s="13" t="s">
        <v>2772</v>
      </c>
      <c r="DB132" s="13" t="s">
        <v>2772</v>
      </c>
      <c r="DC132" s="13" t="s">
        <v>2772</v>
      </c>
      <c r="DD132" s="13" t="s">
        <v>2772</v>
      </c>
      <c r="DE132" s="8">
        <v>0</v>
      </c>
      <c r="DF132" s="8">
        <v>0</v>
      </c>
      <c r="DG132" s="8">
        <v>0</v>
      </c>
      <c r="DH132" s="8">
        <v>0</v>
      </c>
      <c r="DI132" s="17">
        <v>0</v>
      </c>
    </row>
    <row r="133" s="1" customFormat="1" ht="15.4" customHeight="1" spans="1:113">
      <c r="A133" s="9" t="s">
        <v>2977</v>
      </c>
      <c r="B133" s="10"/>
      <c r="C133" s="10" t="s">
        <v>2275</v>
      </c>
      <c r="D133" s="10" t="s">
        <v>2978</v>
      </c>
      <c r="E133" s="8">
        <v>1230000</v>
      </c>
      <c r="F133" s="8">
        <v>0</v>
      </c>
      <c r="G133" s="8">
        <v>0</v>
      </c>
      <c r="H133" s="8">
        <v>0</v>
      </c>
      <c r="I133" s="8">
        <v>0</v>
      </c>
      <c r="J133" s="8">
        <v>0</v>
      </c>
      <c r="K133" s="8">
        <v>0</v>
      </c>
      <c r="L133" s="8">
        <v>0</v>
      </c>
      <c r="M133" s="8">
        <v>0</v>
      </c>
      <c r="N133" s="8">
        <v>0</v>
      </c>
      <c r="O133" s="8">
        <v>0</v>
      </c>
      <c r="P133" s="8">
        <v>0</v>
      </c>
      <c r="Q133" s="8">
        <v>0</v>
      </c>
      <c r="R133" s="8">
        <v>0</v>
      </c>
      <c r="S133" s="8">
        <v>0</v>
      </c>
      <c r="T133" s="8">
        <v>1130000</v>
      </c>
      <c r="U133" s="8">
        <v>170000</v>
      </c>
      <c r="V133" s="8">
        <v>20000</v>
      </c>
      <c r="W133" s="8">
        <v>0</v>
      </c>
      <c r="X133" s="8">
        <v>0</v>
      </c>
      <c r="Y133" s="8">
        <v>20000</v>
      </c>
      <c r="Z133" s="8">
        <v>40000</v>
      </c>
      <c r="AA133" s="8">
        <v>0</v>
      </c>
      <c r="AB133" s="8">
        <v>0</v>
      </c>
      <c r="AC133" s="8">
        <v>0</v>
      </c>
      <c r="AD133" s="8">
        <v>0</v>
      </c>
      <c r="AE133" s="8">
        <v>0</v>
      </c>
      <c r="AF133" s="8">
        <v>500000</v>
      </c>
      <c r="AG133" s="8">
        <v>0</v>
      </c>
      <c r="AH133" s="8">
        <v>0</v>
      </c>
      <c r="AI133" s="8">
        <v>0</v>
      </c>
      <c r="AJ133" s="8">
        <v>0</v>
      </c>
      <c r="AK133" s="8">
        <v>0</v>
      </c>
      <c r="AL133" s="8">
        <v>0</v>
      </c>
      <c r="AM133" s="8">
        <v>0</v>
      </c>
      <c r="AN133" s="8">
        <v>150000</v>
      </c>
      <c r="AO133" s="8">
        <v>0</v>
      </c>
      <c r="AP133" s="8">
        <v>0</v>
      </c>
      <c r="AQ133" s="8">
        <v>0</v>
      </c>
      <c r="AR133" s="8">
        <v>0</v>
      </c>
      <c r="AS133" s="8">
        <v>0</v>
      </c>
      <c r="AT133" s="8">
        <v>0</v>
      </c>
      <c r="AU133" s="8">
        <v>230000</v>
      </c>
      <c r="AV133" s="8">
        <v>100000</v>
      </c>
      <c r="AW133" s="8">
        <v>0</v>
      </c>
      <c r="AX133" s="8">
        <v>0</v>
      </c>
      <c r="AY133" s="8">
        <v>0</v>
      </c>
      <c r="AZ133" s="8">
        <v>0</v>
      </c>
      <c r="BA133" s="8">
        <v>0</v>
      </c>
      <c r="BB133" s="8">
        <v>0</v>
      </c>
      <c r="BC133" s="8">
        <v>0</v>
      </c>
      <c r="BD133" s="8">
        <v>0</v>
      </c>
      <c r="BE133" s="8">
        <v>0</v>
      </c>
      <c r="BF133" s="8">
        <v>0</v>
      </c>
      <c r="BG133" s="8">
        <v>0</v>
      </c>
      <c r="BH133" s="8">
        <v>100000</v>
      </c>
      <c r="BI133" s="8">
        <v>0</v>
      </c>
      <c r="BJ133" s="8">
        <v>0</v>
      </c>
      <c r="BK133" s="8">
        <v>0</v>
      </c>
      <c r="BL133" s="8">
        <v>0</v>
      </c>
      <c r="BM133" s="8">
        <v>0</v>
      </c>
      <c r="BN133" s="13" t="s">
        <v>2772</v>
      </c>
      <c r="BO133" s="13" t="s">
        <v>2772</v>
      </c>
      <c r="BP133" s="13" t="s">
        <v>2772</v>
      </c>
      <c r="BQ133" s="13" t="s">
        <v>2772</v>
      </c>
      <c r="BR133" s="13" t="s">
        <v>2772</v>
      </c>
      <c r="BS133" s="13" t="s">
        <v>2772</v>
      </c>
      <c r="BT133" s="13" t="s">
        <v>2772</v>
      </c>
      <c r="BU133" s="13" t="s">
        <v>2772</v>
      </c>
      <c r="BV133" s="13" t="s">
        <v>2772</v>
      </c>
      <c r="BW133" s="13" t="s">
        <v>2772</v>
      </c>
      <c r="BX133" s="13" t="s">
        <v>2772</v>
      </c>
      <c r="BY133" s="13" t="s">
        <v>2772</v>
      </c>
      <c r="BZ133" s="13" t="s">
        <v>2772</v>
      </c>
      <c r="CA133" s="8">
        <v>0</v>
      </c>
      <c r="CB133" s="8">
        <v>0</v>
      </c>
      <c r="CC133" s="8">
        <v>0</v>
      </c>
      <c r="CD133" s="8">
        <v>0</v>
      </c>
      <c r="CE133" s="8">
        <v>0</v>
      </c>
      <c r="CF133" s="8">
        <v>0</v>
      </c>
      <c r="CG133" s="8">
        <v>0</v>
      </c>
      <c r="CH133" s="8">
        <v>0</v>
      </c>
      <c r="CI133" s="8">
        <v>0</v>
      </c>
      <c r="CJ133" s="8">
        <v>0</v>
      </c>
      <c r="CK133" s="8">
        <v>0</v>
      </c>
      <c r="CL133" s="8">
        <v>0</v>
      </c>
      <c r="CM133" s="8">
        <v>0</v>
      </c>
      <c r="CN133" s="8">
        <v>0</v>
      </c>
      <c r="CO133" s="8">
        <v>0</v>
      </c>
      <c r="CP133" s="8">
        <v>0</v>
      </c>
      <c r="CQ133" s="8">
        <v>0</v>
      </c>
      <c r="CR133" s="13" t="s">
        <v>2772</v>
      </c>
      <c r="CS133" s="13" t="s">
        <v>2772</v>
      </c>
      <c r="CT133" s="13" t="s">
        <v>2772</v>
      </c>
      <c r="CU133" s="8">
        <v>0</v>
      </c>
      <c r="CV133" s="8">
        <v>0</v>
      </c>
      <c r="CW133" s="8">
        <v>0</v>
      </c>
      <c r="CX133" s="8">
        <v>0</v>
      </c>
      <c r="CY133" s="8">
        <v>0</v>
      </c>
      <c r="CZ133" s="8">
        <v>0</v>
      </c>
      <c r="DA133" s="13" t="s">
        <v>2772</v>
      </c>
      <c r="DB133" s="13" t="s">
        <v>2772</v>
      </c>
      <c r="DC133" s="13" t="s">
        <v>2772</v>
      </c>
      <c r="DD133" s="13" t="s">
        <v>2772</v>
      </c>
      <c r="DE133" s="8">
        <v>0</v>
      </c>
      <c r="DF133" s="8">
        <v>0</v>
      </c>
      <c r="DG133" s="8">
        <v>0</v>
      </c>
      <c r="DH133" s="8">
        <v>0</v>
      </c>
      <c r="DI133" s="17">
        <v>0</v>
      </c>
    </row>
    <row r="134" s="1" customFormat="1" ht="15.4" customHeight="1" spans="1:113">
      <c r="A134" s="9" t="s">
        <v>2979</v>
      </c>
      <c r="B134" s="10"/>
      <c r="C134" s="10" t="s">
        <v>2275</v>
      </c>
      <c r="D134" s="10" t="s">
        <v>2980</v>
      </c>
      <c r="E134" s="8">
        <v>75694587.24</v>
      </c>
      <c r="F134" s="8">
        <v>19820415.24</v>
      </c>
      <c r="G134" s="8">
        <v>0</v>
      </c>
      <c r="H134" s="8">
        <v>0</v>
      </c>
      <c r="I134" s="8">
        <v>0</v>
      </c>
      <c r="J134" s="8">
        <v>0</v>
      </c>
      <c r="K134" s="8">
        <v>0</v>
      </c>
      <c r="L134" s="8">
        <v>12830663.84</v>
      </c>
      <c r="M134" s="8">
        <v>6989751.4</v>
      </c>
      <c r="N134" s="8">
        <v>0</v>
      </c>
      <c r="O134" s="8">
        <v>0</v>
      </c>
      <c r="P134" s="8">
        <v>0</v>
      </c>
      <c r="Q134" s="8">
        <v>0</v>
      </c>
      <c r="R134" s="8">
        <v>0</v>
      </c>
      <c r="S134" s="8">
        <v>0</v>
      </c>
      <c r="T134" s="8">
        <v>0</v>
      </c>
      <c r="U134" s="8">
        <v>0</v>
      </c>
      <c r="V134" s="8">
        <v>0</v>
      </c>
      <c r="W134" s="8">
        <v>0</v>
      </c>
      <c r="X134" s="8">
        <v>0</v>
      </c>
      <c r="Y134" s="8">
        <v>0</v>
      </c>
      <c r="Z134" s="8">
        <v>0</v>
      </c>
      <c r="AA134" s="8">
        <v>0</v>
      </c>
      <c r="AB134" s="8">
        <v>0</v>
      </c>
      <c r="AC134" s="8">
        <v>0</v>
      </c>
      <c r="AD134" s="8">
        <v>0</v>
      </c>
      <c r="AE134" s="8">
        <v>0</v>
      </c>
      <c r="AF134" s="8">
        <v>0</v>
      </c>
      <c r="AG134" s="8">
        <v>0</v>
      </c>
      <c r="AH134" s="8">
        <v>0</v>
      </c>
      <c r="AI134" s="8">
        <v>0</v>
      </c>
      <c r="AJ134" s="8">
        <v>0</v>
      </c>
      <c r="AK134" s="8">
        <v>0</v>
      </c>
      <c r="AL134" s="8">
        <v>0</v>
      </c>
      <c r="AM134" s="8">
        <v>0</v>
      </c>
      <c r="AN134" s="8">
        <v>0</v>
      </c>
      <c r="AO134" s="8">
        <v>0</v>
      </c>
      <c r="AP134" s="8">
        <v>0</v>
      </c>
      <c r="AQ134" s="8">
        <v>0</v>
      </c>
      <c r="AR134" s="8">
        <v>0</v>
      </c>
      <c r="AS134" s="8">
        <v>0</v>
      </c>
      <c r="AT134" s="8">
        <v>0</v>
      </c>
      <c r="AU134" s="8">
        <v>0</v>
      </c>
      <c r="AV134" s="8">
        <v>55874172</v>
      </c>
      <c r="AW134" s="8">
        <v>5020000</v>
      </c>
      <c r="AX134" s="8">
        <v>39944172</v>
      </c>
      <c r="AY134" s="8">
        <v>3670000</v>
      </c>
      <c r="AZ134" s="8">
        <v>0</v>
      </c>
      <c r="BA134" s="8">
        <v>7240000</v>
      </c>
      <c r="BB134" s="8">
        <v>0</v>
      </c>
      <c r="BC134" s="8">
        <v>0</v>
      </c>
      <c r="BD134" s="8">
        <v>0</v>
      </c>
      <c r="BE134" s="8">
        <v>0</v>
      </c>
      <c r="BF134" s="8">
        <v>0</v>
      </c>
      <c r="BG134" s="8">
        <v>0</v>
      </c>
      <c r="BH134" s="8">
        <v>0</v>
      </c>
      <c r="BI134" s="8">
        <v>0</v>
      </c>
      <c r="BJ134" s="8">
        <v>0</v>
      </c>
      <c r="BK134" s="8">
        <v>0</v>
      </c>
      <c r="BL134" s="8">
        <v>0</v>
      </c>
      <c r="BM134" s="8">
        <v>0</v>
      </c>
      <c r="BN134" s="13" t="s">
        <v>2772</v>
      </c>
      <c r="BO134" s="13" t="s">
        <v>2772</v>
      </c>
      <c r="BP134" s="13" t="s">
        <v>2772</v>
      </c>
      <c r="BQ134" s="13" t="s">
        <v>2772</v>
      </c>
      <c r="BR134" s="13" t="s">
        <v>2772</v>
      </c>
      <c r="BS134" s="13" t="s">
        <v>2772</v>
      </c>
      <c r="BT134" s="13" t="s">
        <v>2772</v>
      </c>
      <c r="BU134" s="13" t="s">
        <v>2772</v>
      </c>
      <c r="BV134" s="13" t="s">
        <v>2772</v>
      </c>
      <c r="BW134" s="13" t="s">
        <v>2772</v>
      </c>
      <c r="BX134" s="13" t="s">
        <v>2772</v>
      </c>
      <c r="BY134" s="13" t="s">
        <v>2772</v>
      </c>
      <c r="BZ134" s="13" t="s">
        <v>2772</v>
      </c>
      <c r="CA134" s="8">
        <v>0</v>
      </c>
      <c r="CB134" s="8">
        <v>0</v>
      </c>
      <c r="CC134" s="8">
        <v>0</v>
      </c>
      <c r="CD134" s="8">
        <v>0</v>
      </c>
      <c r="CE134" s="8">
        <v>0</v>
      </c>
      <c r="CF134" s="8">
        <v>0</v>
      </c>
      <c r="CG134" s="8">
        <v>0</v>
      </c>
      <c r="CH134" s="8">
        <v>0</v>
      </c>
      <c r="CI134" s="8">
        <v>0</v>
      </c>
      <c r="CJ134" s="8">
        <v>0</v>
      </c>
      <c r="CK134" s="8">
        <v>0</v>
      </c>
      <c r="CL134" s="8">
        <v>0</v>
      </c>
      <c r="CM134" s="8">
        <v>0</v>
      </c>
      <c r="CN134" s="8">
        <v>0</v>
      </c>
      <c r="CO134" s="8">
        <v>0</v>
      </c>
      <c r="CP134" s="8">
        <v>0</v>
      </c>
      <c r="CQ134" s="8">
        <v>0</v>
      </c>
      <c r="CR134" s="13" t="s">
        <v>2772</v>
      </c>
      <c r="CS134" s="13" t="s">
        <v>2772</v>
      </c>
      <c r="CT134" s="13" t="s">
        <v>2772</v>
      </c>
      <c r="CU134" s="8">
        <v>0</v>
      </c>
      <c r="CV134" s="8">
        <v>0</v>
      </c>
      <c r="CW134" s="8">
        <v>0</v>
      </c>
      <c r="CX134" s="8">
        <v>0</v>
      </c>
      <c r="CY134" s="8">
        <v>0</v>
      </c>
      <c r="CZ134" s="8">
        <v>0</v>
      </c>
      <c r="DA134" s="13" t="s">
        <v>2772</v>
      </c>
      <c r="DB134" s="13" t="s">
        <v>2772</v>
      </c>
      <c r="DC134" s="13" t="s">
        <v>2772</v>
      </c>
      <c r="DD134" s="13" t="s">
        <v>2772</v>
      </c>
      <c r="DE134" s="8">
        <v>0</v>
      </c>
      <c r="DF134" s="8">
        <v>0</v>
      </c>
      <c r="DG134" s="8">
        <v>0</v>
      </c>
      <c r="DH134" s="8">
        <v>0</v>
      </c>
      <c r="DI134" s="17">
        <v>0</v>
      </c>
    </row>
    <row r="135" s="1" customFormat="1" ht="15.4" customHeight="1" spans="1:113">
      <c r="A135" s="9" t="s">
        <v>2981</v>
      </c>
      <c r="B135" s="10"/>
      <c r="C135" s="10" t="s">
        <v>2275</v>
      </c>
      <c r="D135" s="10" t="s">
        <v>2982</v>
      </c>
      <c r="E135" s="8">
        <v>53484172</v>
      </c>
      <c r="F135" s="8">
        <v>0</v>
      </c>
      <c r="G135" s="8">
        <v>0</v>
      </c>
      <c r="H135" s="8">
        <v>0</v>
      </c>
      <c r="I135" s="8">
        <v>0</v>
      </c>
      <c r="J135" s="8">
        <v>0</v>
      </c>
      <c r="K135" s="8">
        <v>0</v>
      </c>
      <c r="L135" s="8">
        <v>0</v>
      </c>
      <c r="M135" s="8">
        <v>0</v>
      </c>
      <c r="N135" s="8">
        <v>0</v>
      </c>
      <c r="O135" s="8">
        <v>0</v>
      </c>
      <c r="P135" s="8">
        <v>0</v>
      </c>
      <c r="Q135" s="8">
        <v>0</v>
      </c>
      <c r="R135" s="8">
        <v>0</v>
      </c>
      <c r="S135" s="8">
        <v>0</v>
      </c>
      <c r="T135" s="8">
        <v>0</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53484172</v>
      </c>
      <c r="AW135" s="8">
        <v>5020000</v>
      </c>
      <c r="AX135" s="8">
        <v>37554172</v>
      </c>
      <c r="AY135" s="8">
        <v>3670000</v>
      </c>
      <c r="AZ135" s="8">
        <v>0</v>
      </c>
      <c r="BA135" s="8">
        <v>7240000</v>
      </c>
      <c r="BB135" s="8">
        <v>0</v>
      </c>
      <c r="BC135" s="8">
        <v>0</v>
      </c>
      <c r="BD135" s="8">
        <v>0</v>
      </c>
      <c r="BE135" s="8">
        <v>0</v>
      </c>
      <c r="BF135" s="8">
        <v>0</v>
      </c>
      <c r="BG135" s="8">
        <v>0</v>
      </c>
      <c r="BH135" s="8">
        <v>0</v>
      </c>
      <c r="BI135" s="8">
        <v>0</v>
      </c>
      <c r="BJ135" s="8">
        <v>0</v>
      </c>
      <c r="BK135" s="8">
        <v>0</v>
      </c>
      <c r="BL135" s="8">
        <v>0</v>
      </c>
      <c r="BM135" s="8">
        <v>0</v>
      </c>
      <c r="BN135" s="13" t="s">
        <v>2772</v>
      </c>
      <c r="BO135" s="13" t="s">
        <v>2772</v>
      </c>
      <c r="BP135" s="13" t="s">
        <v>2772</v>
      </c>
      <c r="BQ135" s="13" t="s">
        <v>2772</v>
      </c>
      <c r="BR135" s="13" t="s">
        <v>2772</v>
      </c>
      <c r="BS135" s="13" t="s">
        <v>2772</v>
      </c>
      <c r="BT135" s="13" t="s">
        <v>2772</v>
      </c>
      <c r="BU135" s="13" t="s">
        <v>2772</v>
      </c>
      <c r="BV135" s="13" t="s">
        <v>2772</v>
      </c>
      <c r="BW135" s="13" t="s">
        <v>2772</v>
      </c>
      <c r="BX135" s="13" t="s">
        <v>2772</v>
      </c>
      <c r="BY135" s="13" t="s">
        <v>2772</v>
      </c>
      <c r="BZ135" s="13" t="s">
        <v>2772</v>
      </c>
      <c r="CA135" s="8">
        <v>0</v>
      </c>
      <c r="CB135" s="8">
        <v>0</v>
      </c>
      <c r="CC135" s="8">
        <v>0</v>
      </c>
      <c r="CD135" s="8">
        <v>0</v>
      </c>
      <c r="CE135" s="8">
        <v>0</v>
      </c>
      <c r="CF135" s="8">
        <v>0</v>
      </c>
      <c r="CG135" s="8">
        <v>0</v>
      </c>
      <c r="CH135" s="8">
        <v>0</v>
      </c>
      <c r="CI135" s="8">
        <v>0</v>
      </c>
      <c r="CJ135" s="8">
        <v>0</v>
      </c>
      <c r="CK135" s="8">
        <v>0</v>
      </c>
      <c r="CL135" s="8">
        <v>0</v>
      </c>
      <c r="CM135" s="8">
        <v>0</v>
      </c>
      <c r="CN135" s="8">
        <v>0</v>
      </c>
      <c r="CO135" s="8">
        <v>0</v>
      </c>
      <c r="CP135" s="8">
        <v>0</v>
      </c>
      <c r="CQ135" s="8">
        <v>0</v>
      </c>
      <c r="CR135" s="13" t="s">
        <v>2772</v>
      </c>
      <c r="CS135" s="13" t="s">
        <v>2772</v>
      </c>
      <c r="CT135" s="13" t="s">
        <v>2772</v>
      </c>
      <c r="CU135" s="8">
        <v>0</v>
      </c>
      <c r="CV135" s="8">
        <v>0</v>
      </c>
      <c r="CW135" s="8">
        <v>0</v>
      </c>
      <c r="CX135" s="8">
        <v>0</v>
      </c>
      <c r="CY135" s="8">
        <v>0</v>
      </c>
      <c r="CZ135" s="8">
        <v>0</v>
      </c>
      <c r="DA135" s="13" t="s">
        <v>2772</v>
      </c>
      <c r="DB135" s="13" t="s">
        <v>2772</v>
      </c>
      <c r="DC135" s="13" t="s">
        <v>2772</v>
      </c>
      <c r="DD135" s="13" t="s">
        <v>2772</v>
      </c>
      <c r="DE135" s="8">
        <v>0</v>
      </c>
      <c r="DF135" s="8">
        <v>0</v>
      </c>
      <c r="DG135" s="8">
        <v>0</v>
      </c>
      <c r="DH135" s="8">
        <v>0</v>
      </c>
      <c r="DI135" s="17">
        <v>0</v>
      </c>
    </row>
    <row r="136" s="1" customFormat="1" ht="15.4" customHeight="1" spans="1:113">
      <c r="A136" s="9" t="s">
        <v>2983</v>
      </c>
      <c r="B136" s="10"/>
      <c r="C136" s="10" t="s">
        <v>2275</v>
      </c>
      <c r="D136" s="10" t="s">
        <v>2984</v>
      </c>
      <c r="E136" s="8">
        <v>11660663.84</v>
      </c>
      <c r="F136" s="8">
        <v>11270663.84</v>
      </c>
      <c r="G136" s="8">
        <v>0</v>
      </c>
      <c r="H136" s="8">
        <v>0</v>
      </c>
      <c r="I136" s="8">
        <v>0</v>
      </c>
      <c r="J136" s="8">
        <v>0</v>
      </c>
      <c r="K136" s="8">
        <v>0</v>
      </c>
      <c r="L136" s="8">
        <v>11270663.84</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390000</v>
      </c>
      <c r="AW136" s="8">
        <v>0</v>
      </c>
      <c r="AX136" s="8">
        <v>390000</v>
      </c>
      <c r="AY136" s="8">
        <v>0</v>
      </c>
      <c r="AZ136" s="8">
        <v>0</v>
      </c>
      <c r="BA136" s="8">
        <v>0</v>
      </c>
      <c r="BB136" s="8">
        <v>0</v>
      </c>
      <c r="BC136" s="8">
        <v>0</v>
      </c>
      <c r="BD136" s="8">
        <v>0</v>
      </c>
      <c r="BE136" s="8">
        <v>0</v>
      </c>
      <c r="BF136" s="8">
        <v>0</v>
      </c>
      <c r="BG136" s="8">
        <v>0</v>
      </c>
      <c r="BH136" s="8">
        <v>0</v>
      </c>
      <c r="BI136" s="8">
        <v>0</v>
      </c>
      <c r="BJ136" s="8">
        <v>0</v>
      </c>
      <c r="BK136" s="8">
        <v>0</v>
      </c>
      <c r="BL136" s="8">
        <v>0</v>
      </c>
      <c r="BM136" s="8">
        <v>0</v>
      </c>
      <c r="BN136" s="13" t="s">
        <v>2772</v>
      </c>
      <c r="BO136" s="13" t="s">
        <v>2772</v>
      </c>
      <c r="BP136" s="13" t="s">
        <v>2772</v>
      </c>
      <c r="BQ136" s="13" t="s">
        <v>2772</v>
      </c>
      <c r="BR136" s="13" t="s">
        <v>2772</v>
      </c>
      <c r="BS136" s="13" t="s">
        <v>2772</v>
      </c>
      <c r="BT136" s="13" t="s">
        <v>2772</v>
      </c>
      <c r="BU136" s="13" t="s">
        <v>2772</v>
      </c>
      <c r="BV136" s="13" t="s">
        <v>2772</v>
      </c>
      <c r="BW136" s="13" t="s">
        <v>2772</v>
      </c>
      <c r="BX136" s="13" t="s">
        <v>2772</v>
      </c>
      <c r="BY136" s="13" t="s">
        <v>2772</v>
      </c>
      <c r="BZ136" s="13" t="s">
        <v>2772</v>
      </c>
      <c r="CA136" s="8">
        <v>0</v>
      </c>
      <c r="CB136" s="8">
        <v>0</v>
      </c>
      <c r="CC136" s="8">
        <v>0</v>
      </c>
      <c r="CD136" s="8">
        <v>0</v>
      </c>
      <c r="CE136" s="8">
        <v>0</v>
      </c>
      <c r="CF136" s="8">
        <v>0</v>
      </c>
      <c r="CG136" s="8">
        <v>0</v>
      </c>
      <c r="CH136" s="8">
        <v>0</v>
      </c>
      <c r="CI136" s="8">
        <v>0</v>
      </c>
      <c r="CJ136" s="8">
        <v>0</v>
      </c>
      <c r="CK136" s="8">
        <v>0</v>
      </c>
      <c r="CL136" s="8">
        <v>0</v>
      </c>
      <c r="CM136" s="8">
        <v>0</v>
      </c>
      <c r="CN136" s="8">
        <v>0</v>
      </c>
      <c r="CO136" s="8">
        <v>0</v>
      </c>
      <c r="CP136" s="8">
        <v>0</v>
      </c>
      <c r="CQ136" s="8">
        <v>0</v>
      </c>
      <c r="CR136" s="13" t="s">
        <v>2772</v>
      </c>
      <c r="CS136" s="13" t="s">
        <v>2772</v>
      </c>
      <c r="CT136" s="13" t="s">
        <v>2772</v>
      </c>
      <c r="CU136" s="8">
        <v>0</v>
      </c>
      <c r="CV136" s="8">
        <v>0</v>
      </c>
      <c r="CW136" s="8">
        <v>0</v>
      </c>
      <c r="CX136" s="8">
        <v>0</v>
      </c>
      <c r="CY136" s="8">
        <v>0</v>
      </c>
      <c r="CZ136" s="8">
        <v>0</v>
      </c>
      <c r="DA136" s="13" t="s">
        <v>2772</v>
      </c>
      <c r="DB136" s="13" t="s">
        <v>2772</v>
      </c>
      <c r="DC136" s="13" t="s">
        <v>2772</v>
      </c>
      <c r="DD136" s="13" t="s">
        <v>2772</v>
      </c>
      <c r="DE136" s="8">
        <v>0</v>
      </c>
      <c r="DF136" s="8">
        <v>0</v>
      </c>
      <c r="DG136" s="8">
        <v>0</v>
      </c>
      <c r="DH136" s="8">
        <v>0</v>
      </c>
      <c r="DI136" s="17">
        <v>0</v>
      </c>
    </row>
    <row r="137" s="1" customFormat="1" ht="15.4" customHeight="1" spans="1:113">
      <c r="A137" s="9" t="s">
        <v>2985</v>
      </c>
      <c r="B137" s="10"/>
      <c r="C137" s="10" t="s">
        <v>2275</v>
      </c>
      <c r="D137" s="10" t="s">
        <v>2986</v>
      </c>
      <c r="E137" s="8">
        <v>7949751.4</v>
      </c>
      <c r="F137" s="8">
        <v>7949751.4</v>
      </c>
      <c r="G137" s="8">
        <v>0</v>
      </c>
      <c r="H137" s="8">
        <v>0</v>
      </c>
      <c r="I137" s="8">
        <v>0</v>
      </c>
      <c r="J137" s="8">
        <v>0</v>
      </c>
      <c r="K137" s="8">
        <v>0</v>
      </c>
      <c r="L137" s="8">
        <v>1560000</v>
      </c>
      <c r="M137" s="8">
        <v>6389751.4</v>
      </c>
      <c r="N137" s="8">
        <v>0</v>
      </c>
      <c r="O137" s="8">
        <v>0</v>
      </c>
      <c r="P137" s="8">
        <v>0</v>
      </c>
      <c r="Q137" s="8">
        <v>0</v>
      </c>
      <c r="R137" s="8">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0</v>
      </c>
      <c r="BC137" s="8">
        <v>0</v>
      </c>
      <c r="BD137" s="8">
        <v>0</v>
      </c>
      <c r="BE137" s="8">
        <v>0</v>
      </c>
      <c r="BF137" s="8">
        <v>0</v>
      </c>
      <c r="BG137" s="8">
        <v>0</v>
      </c>
      <c r="BH137" s="8">
        <v>0</v>
      </c>
      <c r="BI137" s="8">
        <v>0</v>
      </c>
      <c r="BJ137" s="8">
        <v>0</v>
      </c>
      <c r="BK137" s="8">
        <v>0</v>
      </c>
      <c r="BL137" s="8">
        <v>0</v>
      </c>
      <c r="BM137" s="8">
        <v>0</v>
      </c>
      <c r="BN137" s="13" t="s">
        <v>2772</v>
      </c>
      <c r="BO137" s="13" t="s">
        <v>2772</v>
      </c>
      <c r="BP137" s="13" t="s">
        <v>2772</v>
      </c>
      <c r="BQ137" s="13" t="s">
        <v>2772</v>
      </c>
      <c r="BR137" s="13" t="s">
        <v>2772</v>
      </c>
      <c r="BS137" s="13" t="s">
        <v>2772</v>
      </c>
      <c r="BT137" s="13" t="s">
        <v>2772</v>
      </c>
      <c r="BU137" s="13" t="s">
        <v>2772</v>
      </c>
      <c r="BV137" s="13" t="s">
        <v>2772</v>
      </c>
      <c r="BW137" s="13" t="s">
        <v>2772</v>
      </c>
      <c r="BX137" s="13" t="s">
        <v>2772</v>
      </c>
      <c r="BY137" s="13" t="s">
        <v>2772</v>
      </c>
      <c r="BZ137" s="13" t="s">
        <v>2772</v>
      </c>
      <c r="CA137" s="8">
        <v>0</v>
      </c>
      <c r="CB137" s="8">
        <v>0</v>
      </c>
      <c r="CC137" s="8">
        <v>0</v>
      </c>
      <c r="CD137" s="8">
        <v>0</v>
      </c>
      <c r="CE137" s="8">
        <v>0</v>
      </c>
      <c r="CF137" s="8">
        <v>0</v>
      </c>
      <c r="CG137" s="8">
        <v>0</v>
      </c>
      <c r="CH137" s="8">
        <v>0</v>
      </c>
      <c r="CI137" s="8">
        <v>0</v>
      </c>
      <c r="CJ137" s="8">
        <v>0</v>
      </c>
      <c r="CK137" s="8">
        <v>0</v>
      </c>
      <c r="CL137" s="8">
        <v>0</v>
      </c>
      <c r="CM137" s="8">
        <v>0</v>
      </c>
      <c r="CN137" s="8">
        <v>0</v>
      </c>
      <c r="CO137" s="8">
        <v>0</v>
      </c>
      <c r="CP137" s="8">
        <v>0</v>
      </c>
      <c r="CQ137" s="8">
        <v>0</v>
      </c>
      <c r="CR137" s="13" t="s">
        <v>2772</v>
      </c>
      <c r="CS137" s="13" t="s">
        <v>2772</v>
      </c>
      <c r="CT137" s="13" t="s">
        <v>2772</v>
      </c>
      <c r="CU137" s="8">
        <v>0</v>
      </c>
      <c r="CV137" s="8">
        <v>0</v>
      </c>
      <c r="CW137" s="8">
        <v>0</v>
      </c>
      <c r="CX137" s="8">
        <v>0</v>
      </c>
      <c r="CY137" s="8">
        <v>0</v>
      </c>
      <c r="CZ137" s="8">
        <v>0</v>
      </c>
      <c r="DA137" s="13" t="s">
        <v>2772</v>
      </c>
      <c r="DB137" s="13" t="s">
        <v>2772</v>
      </c>
      <c r="DC137" s="13" t="s">
        <v>2772</v>
      </c>
      <c r="DD137" s="13" t="s">
        <v>2772</v>
      </c>
      <c r="DE137" s="8">
        <v>0</v>
      </c>
      <c r="DF137" s="8">
        <v>0</v>
      </c>
      <c r="DG137" s="8">
        <v>0</v>
      </c>
      <c r="DH137" s="8">
        <v>0</v>
      </c>
      <c r="DI137" s="17">
        <v>0</v>
      </c>
    </row>
    <row r="138" s="1" customFormat="1" ht="15.4" customHeight="1" spans="1:113">
      <c r="A138" s="9" t="s">
        <v>2987</v>
      </c>
      <c r="B138" s="10"/>
      <c r="C138" s="10" t="s">
        <v>2275</v>
      </c>
      <c r="D138" s="10" t="s">
        <v>2988</v>
      </c>
      <c r="E138" s="8">
        <v>2600000</v>
      </c>
      <c r="F138" s="8">
        <v>600000</v>
      </c>
      <c r="G138" s="8">
        <v>0</v>
      </c>
      <c r="H138" s="8">
        <v>0</v>
      </c>
      <c r="I138" s="8">
        <v>0</v>
      </c>
      <c r="J138" s="8">
        <v>0</v>
      </c>
      <c r="K138" s="8">
        <v>0</v>
      </c>
      <c r="L138" s="8">
        <v>0</v>
      </c>
      <c r="M138" s="8">
        <v>600000</v>
      </c>
      <c r="N138" s="8">
        <v>0</v>
      </c>
      <c r="O138" s="8">
        <v>0</v>
      </c>
      <c r="P138" s="8">
        <v>0</v>
      </c>
      <c r="Q138" s="8">
        <v>0</v>
      </c>
      <c r="R138" s="8">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2000000</v>
      </c>
      <c r="AW138" s="8">
        <v>0</v>
      </c>
      <c r="AX138" s="8">
        <v>2000000</v>
      </c>
      <c r="AY138" s="8">
        <v>0</v>
      </c>
      <c r="AZ138" s="8">
        <v>0</v>
      </c>
      <c r="BA138" s="8">
        <v>0</v>
      </c>
      <c r="BB138" s="8">
        <v>0</v>
      </c>
      <c r="BC138" s="8">
        <v>0</v>
      </c>
      <c r="BD138" s="8">
        <v>0</v>
      </c>
      <c r="BE138" s="8">
        <v>0</v>
      </c>
      <c r="BF138" s="8">
        <v>0</v>
      </c>
      <c r="BG138" s="8">
        <v>0</v>
      </c>
      <c r="BH138" s="8">
        <v>0</v>
      </c>
      <c r="BI138" s="8">
        <v>0</v>
      </c>
      <c r="BJ138" s="8">
        <v>0</v>
      </c>
      <c r="BK138" s="8">
        <v>0</v>
      </c>
      <c r="BL138" s="8">
        <v>0</v>
      </c>
      <c r="BM138" s="8">
        <v>0</v>
      </c>
      <c r="BN138" s="13" t="s">
        <v>2772</v>
      </c>
      <c r="BO138" s="13" t="s">
        <v>2772</v>
      </c>
      <c r="BP138" s="13" t="s">
        <v>2772</v>
      </c>
      <c r="BQ138" s="13" t="s">
        <v>2772</v>
      </c>
      <c r="BR138" s="13" t="s">
        <v>2772</v>
      </c>
      <c r="BS138" s="13" t="s">
        <v>2772</v>
      </c>
      <c r="BT138" s="13" t="s">
        <v>2772</v>
      </c>
      <c r="BU138" s="13" t="s">
        <v>2772</v>
      </c>
      <c r="BV138" s="13" t="s">
        <v>2772</v>
      </c>
      <c r="BW138" s="13" t="s">
        <v>2772</v>
      </c>
      <c r="BX138" s="13" t="s">
        <v>2772</v>
      </c>
      <c r="BY138" s="13" t="s">
        <v>2772</v>
      </c>
      <c r="BZ138" s="13" t="s">
        <v>2772</v>
      </c>
      <c r="CA138" s="8">
        <v>0</v>
      </c>
      <c r="CB138" s="8">
        <v>0</v>
      </c>
      <c r="CC138" s="8">
        <v>0</v>
      </c>
      <c r="CD138" s="8">
        <v>0</v>
      </c>
      <c r="CE138" s="8">
        <v>0</v>
      </c>
      <c r="CF138" s="8">
        <v>0</v>
      </c>
      <c r="CG138" s="8">
        <v>0</v>
      </c>
      <c r="CH138" s="8">
        <v>0</v>
      </c>
      <c r="CI138" s="8">
        <v>0</v>
      </c>
      <c r="CJ138" s="8">
        <v>0</v>
      </c>
      <c r="CK138" s="8">
        <v>0</v>
      </c>
      <c r="CL138" s="8">
        <v>0</v>
      </c>
      <c r="CM138" s="8">
        <v>0</v>
      </c>
      <c r="CN138" s="8">
        <v>0</v>
      </c>
      <c r="CO138" s="8">
        <v>0</v>
      </c>
      <c r="CP138" s="8">
        <v>0</v>
      </c>
      <c r="CQ138" s="8">
        <v>0</v>
      </c>
      <c r="CR138" s="13" t="s">
        <v>2772</v>
      </c>
      <c r="CS138" s="13" t="s">
        <v>2772</v>
      </c>
      <c r="CT138" s="13" t="s">
        <v>2772</v>
      </c>
      <c r="CU138" s="8">
        <v>0</v>
      </c>
      <c r="CV138" s="8">
        <v>0</v>
      </c>
      <c r="CW138" s="8">
        <v>0</v>
      </c>
      <c r="CX138" s="8">
        <v>0</v>
      </c>
      <c r="CY138" s="8">
        <v>0</v>
      </c>
      <c r="CZ138" s="8">
        <v>0</v>
      </c>
      <c r="DA138" s="13" t="s">
        <v>2772</v>
      </c>
      <c r="DB138" s="13" t="s">
        <v>2772</v>
      </c>
      <c r="DC138" s="13" t="s">
        <v>2772</v>
      </c>
      <c r="DD138" s="13" t="s">
        <v>2772</v>
      </c>
      <c r="DE138" s="8">
        <v>0</v>
      </c>
      <c r="DF138" s="8">
        <v>0</v>
      </c>
      <c r="DG138" s="8">
        <v>0</v>
      </c>
      <c r="DH138" s="8">
        <v>0</v>
      </c>
      <c r="DI138" s="17">
        <v>0</v>
      </c>
    </row>
    <row r="139" s="1" customFormat="1" ht="15.4" customHeight="1" spans="1:113">
      <c r="A139" s="9" t="s">
        <v>2989</v>
      </c>
      <c r="B139" s="10"/>
      <c r="C139" s="10" t="s">
        <v>2275</v>
      </c>
      <c r="D139" s="10" t="s">
        <v>2990</v>
      </c>
      <c r="E139" s="8">
        <v>10997778.2</v>
      </c>
      <c r="F139" s="8">
        <v>50000</v>
      </c>
      <c r="G139" s="8">
        <v>0</v>
      </c>
      <c r="H139" s="8">
        <v>50000</v>
      </c>
      <c r="I139" s="8">
        <v>0</v>
      </c>
      <c r="J139" s="8">
        <v>0</v>
      </c>
      <c r="K139" s="8">
        <v>0</v>
      </c>
      <c r="L139" s="8">
        <v>0</v>
      </c>
      <c r="M139" s="8">
        <v>0</v>
      </c>
      <c r="N139" s="8">
        <v>0</v>
      </c>
      <c r="O139" s="8">
        <v>0</v>
      </c>
      <c r="P139" s="8">
        <v>0</v>
      </c>
      <c r="Q139" s="8">
        <v>0</v>
      </c>
      <c r="R139" s="8">
        <v>0</v>
      </c>
      <c r="S139" s="8">
        <v>0</v>
      </c>
      <c r="T139" s="8">
        <v>90000</v>
      </c>
      <c r="U139" s="8">
        <v>0</v>
      </c>
      <c r="V139" s="8">
        <v>0</v>
      </c>
      <c r="W139" s="8">
        <v>0</v>
      </c>
      <c r="X139" s="8">
        <v>0</v>
      </c>
      <c r="Y139" s="8">
        <v>0</v>
      </c>
      <c r="Z139" s="8">
        <v>0</v>
      </c>
      <c r="AA139" s="8">
        <v>0</v>
      </c>
      <c r="AB139" s="8">
        <v>0</v>
      </c>
      <c r="AC139" s="8">
        <v>0</v>
      </c>
      <c r="AD139" s="8">
        <v>0</v>
      </c>
      <c r="AE139" s="8">
        <v>0</v>
      </c>
      <c r="AF139" s="8">
        <v>90000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10857778.2</v>
      </c>
      <c r="AW139" s="8">
        <v>0</v>
      </c>
      <c r="AX139" s="8">
        <v>0</v>
      </c>
      <c r="AY139" s="8">
        <v>0</v>
      </c>
      <c r="AZ139" s="8">
        <v>9918258.2</v>
      </c>
      <c r="BA139" s="8">
        <v>843520</v>
      </c>
      <c r="BB139" s="8">
        <v>90000</v>
      </c>
      <c r="BC139" s="8">
        <v>0</v>
      </c>
      <c r="BD139" s="8">
        <v>0</v>
      </c>
      <c r="BE139" s="8">
        <v>0</v>
      </c>
      <c r="BF139" s="8">
        <v>0</v>
      </c>
      <c r="BG139" s="8">
        <v>0</v>
      </c>
      <c r="BH139" s="8">
        <v>6000</v>
      </c>
      <c r="BI139" s="8">
        <v>0</v>
      </c>
      <c r="BJ139" s="8">
        <v>0</v>
      </c>
      <c r="BK139" s="8">
        <v>0</v>
      </c>
      <c r="BL139" s="8">
        <v>0</v>
      </c>
      <c r="BM139" s="8">
        <v>0</v>
      </c>
      <c r="BN139" s="13" t="s">
        <v>2772</v>
      </c>
      <c r="BO139" s="13" t="s">
        <v>2772</v>
      </c>
      <c r="BP139" s="13" t="s">
        <v>2772</v>
      </c>
      <c r="BQ139" s="13" t="s">
        <v>2772</v>
      </c>
      <c r="BR139" s="13" t="s">
        <v>2772</v>
      </c>
      <c r="BS139" s="13" t="s">
        <v>2772</v>
      </c>
      <c r="BT139" s="13" t="s">
        <v>2772</v>
      </c>
      <c r="BU139" s="13" t="s">
        <v>2772</v>
      </c>
      <c r="BV139" s="13" t="s">
        <v>2772</v>
      </c>
      <c r="BW139" s="13" t="s">
        <v>2772</v>
      </c>
      <c r="BX139" s="13" t="s">
        <v>2772</v>
      </c>
      <c r="BY139" s="13" t="s">
        <v>2772</v>
      </c>
      <c r="BZ139" s="13" t="s">
        <v>2772</v>
      </c>
      <c r="CA139" s="8">
        <v>0</v>
      </c>
      <c r="CB139" s="8">
        <v>0</v>
      </c>
      <c r="CC139" s="8">
        <v>0</v>
      </c>
      <c r="CD139" s="8">
        <v>0</v>
      </c>
      <c r="CE139" s="8">
        <v>0</v>
      </c>
      <c r="CF139" s="8">
        <v>0</v>
      </c>
      <c r="CG139" s="8">
        <v>0</v>
      </c>
      <c r="CH139" s="8">
        <v>0</v>
      </c>
      <c r="CI139" s="8">
        <v>0</v>
      </c>
      <c r="CJ139" s="8">
        <v>0</v>
      </c>
      <c r="CK139" s="8">
        <v>0</v>
      </c>
      <c r="CL139" s="8">
        <v>0</v>
      </c>
      <c r="CM139" s="8">
        <v>0</v>
      </c>
      <c r="CN139" s="8">
        <v>0</v>
      </c>
      <c r="CO139" s="8">
        <v>0</v>
      </c>
      <c r="CP139" s="8">
        <v>0</v>
      </c>
      <c r="CQ139" s="8">
        <v>0</v>
      </c>
      <c r="CR139" s="13" t="s">
        <v>2772</v>
      </c>
      <c r="CS139" s="13" t="s">
        <v>2772</v>
      </c>
      <c r="CT139" s="13" t="s">
        <v>2772</v>
      </c>
      <c r="CU139" s="8">
        <v>0</v>
      </c>
      <c r="CV139" s="8">
        <v>0</v>
      </c>
      <c r="CW139" s="8">
        <v>0</v>
      </c>
      <c r="CX139" s="8">
        <v>0</v>
      </c>
      <c r="CY139" s="8">
        <v>0</v>
      </c>
      <c r="CZ139" s="8">
        <v>0</v>
      </c>
      <c r="DA139" s="13" t="s">
        <v>2772</v>
      </c>
      <c r="DB139" s="13" t="s">
        <v>2772</v>
      </c>
      <c r="DC139" s="13" t="s">
        <v>2772</v>
      </c>
      <c r="DD139" s="13" t="s">
        <v>2772</v>
      </c>
      <c r="DE139" s="8">
        <v>0</v>
      </c>
      <c r="DF139" s="8">
        <v>0</v>
      </c>
      <c r="DG139" s="8">
        <v>0</v>
      </c>
      <c r="DH139" s="8">
        <v>0</v>
      </c>
      <c r="DI139" s="17">
        <v>0</v>
      </c>
    </row>
    <row r="140" s="1" customFormat="1" ht="15.4" customHeight="1" spans="1:113">
      <c r="A140" s="9" t="s">
        <v>2991</v>
      </c>
      <c r="B140" s="10"/>
      <c r="C140" s="10" t="s">
        <v>2275</v>
      </c>
      <c r="D140" s="10" t="s">
        <v>2992</v>
      </c>
      <c r="E140" s="8">
        <v>9918258.2</v>
      </c>
      <c r="F140" s="8">
        <v>0</v>
      </c>
      <c r="G140" s="8">
        <v>0</v>
      </c>
      <c r="H140" s="8">
        <v>0</v>
      </c>
      <c r="I140" s="8">
        <v>0</v>
      </c>
      <c r="J140" s="8">
        <v>0</v>
      </c>
      <c r="K140" s="8">
        <v>0</v>
      </c>
      <c r="L140" s="8">
        <v>0</v>
      </c>
      <c r="M140" s="8">
        <v>0</v>
      </c>
      <c r="N140" s="8">
        <v>0</v>
      </c>
      <c r="O140" s="8">
        <v>0</v>
      </c>
      <c r="P140" s="8">
        <v>0</v>
      </c>
      <c r="Q140" s="8">
        <v>0</v>
      </c>
      <c r="R140" s="8">
        <v>0</v>
      </c>
      <c r="S140" s="8">
        <v>0</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v>0</v>
      </c>
      <c r="AK140" s="8">
        <v>0</v>
      </c>
      <c r="AL140" s="8">
        <v>0</v>
      </c>
      <c r="AM140" s="8">
        <v>0</v>
      </c>
      <c r="AN140" s="8">
        <v>0</v>
      </c>
      <c r="AO140" s="8">
        <v>0</v>
      </c>
      <c r="AP140" s="8">
        <v>0</v>
      </c>
      <c r="AQ140" s="8">
        <v>0</v>
      </c>
      <c r="AR140" s="8">
        <v>0</v>
      </c>
      <c r="AS140" s="8">
        <v>0</v>
      </c>
      <c r="AT140" s="8">
        <v>0</v>
      </c>
      <c r="AU140" s="8">
        <v>0</v>
      </c>
      <c r="AV140" s="8">
        <v>9918258.2</v>
      </c>
      <c r="AW140" s="8">
        <v>0</v>
      </c>
      <c r="AX140" s="8">
        <v>0</v>
      </c>
      <c r="AY140" s="8">
        <v>0</v>
      </c>
      <c r="AZ140" s="8">
        <v>9918258.2</v>
      </c>
      <c r="BA140" s="8">
        <v>0</v>
      </c>
      <c r="BB140" s="8">
        <v>0</v>
      </c>
      <c r="BC140" s="8">
        <v>0</v>
      </c>
      <c r="BD140" s="8">
        <v>0</v>
      </c>
      <c r="BE140" s="8">
        <v>0</v>
      </c>
      <c r="BF140" s="8">
        <v>0</v>
      </c>
      <c r="BG140" s="8">
        <v>0</v>
      </c>
      <c r="BH140" s="8">
        <v>0</v>
      </c>
      <c r="BI140" s="8">
        <v>0</v>
      </c>
      <c r="BJ140" s="8">
        <v>0</v>
      </c>
      <c r="BK140" s="8">
        <v>0</v>
      </c>
      <c r="BL140" s="8">
        <v>0</v>
      </c>
      <c r="BM140" s="8">
        <v>0</v>
      </c>
      <c r="BN140" s="13" t="s">
        <v>2772</v>
      </c>
      <c r="BO140" s="13" t="s">
        <v>2772</v>
      </c>
      <c r="BP140" s="13" t="s">
        <v>2772</v>
      </c>
      <c r="BQ140" s="13" t="s">
        <v>2772</v>
      </c>
      <c r="BR140" s="13" t="s">
        <v>2772</v>
      </c>
      <c r="BS140" s="13" t="s">
        <v>2772</v>
      </c>
      <c r="BT140" s="13" t="s">
        <v>2772</v>
      </c>
      <c r="BU140" s="13" t="s">
        <v>2772</v>
      </c>
      <c r="BV140" s="13" t="s">
        <v>2772</v>
      </c>
      <c r="BW140" s="13" t="s">
        <v>2772</v>
      </c>
      <c r="BX140" s="13" t="s">
        <v>2772</v>
      </c>
      <c r="BY140" s="13" t="s">
        <v>2772</v>
      </c>
      <c r="BZ140" s="13" t="s">
        <v>2772</v>
      </c>
      <c r="CA140" s="8">
        <v>0</v>
      </c>
      <c r="CB140" s="8">
        <v>0</v>
      </c>
      <c r="CC140" s="8">
        <v>0</v>
      </c>
      <c r="CD140" s="8">
        <v>0</v>
      </c>
      <c r="CE140" s="8">
        <v>0</v>
      </c>
      <c r="CF140" s="8">
        <v>0</v>
      </c>
      <c r="CG140" s="8">
        <v>0</v>
      </c>
      <c r="CH140" s="8">
        <v>0</v>
      </c>
      <c r="CI140" s="8">
        <v>0</v>
      </c>
      <c r="CJ140" s="8">
        <v>0</v>
      </c>
      <c r="CK140" s="8">
        <v>0</v>
      </c>
      <c r="CL140" s="8">
        <v>0</v>
      </c>
      <c r="CM140" s="8">
        <v>0</v>
      </c>
      <c r="CN140" s="8">
        <v>0</v>
      </c>
      <c r="CO140" s="8">
        <v>0</v>
      </c>
      <c r="CP140" s="8">
        <v>0</v>
      </c>
      <c r="CQ140" s="8">
        <v>0</v>
      </c>
      <c r="CR140" s="13" t="s">
        <v>2772</v>
      </c>
      <c r="CS140" s="13" t="s">
        <v>2772</v>
      </c>
      <c r="CT140" s="13" t="s">
        <v>2772</v>
      </c>
      <c r="CU140" s="8">
        <v>0</v>
      </c>
      <c r="CV140" s="8">
        <v>0</v>
      </c>
      <c r="CW140" s="8">
        <v>0</v>
      </c>
      <c r="CX140" s="8">
        <v>0</v>
      </c>
      <c r="CY140" s="8">
        <v>0</v>
      </c>
      <c r="CZ140" s="8">
        <v>0</v>
      </c>
      <c r="DA140" s="13" t="s">
        <v>2772</v>
      </c>
      <c r="DB140" s="13" t="s">
        <v>2772</v>
      </c>
      <c r="DC140" s="13" t="s">
        <v>2772</v>
      </c>
      <c r="DD140" s="13" t="s">
        <v>2772</v>
      </c>
      <c r="DE140" s="8">
        <v>0</v>
      </c>
      <c r="DF140" s="8">
        <v>0</v>
      </c>
      <c r="DG140" s="8">
        <v>0</v>
      </c>
      <c r="DH140" s="8">
        <v>0</v>
      </c>
      <c r="DI140" s="17">
        <v>0</v>
      </c>
    </row>
    <row r="141" s="1" customFormat="1" ht="15.4" customHeight="1" spans="1:113">
      <c r="A141" s="9" t="s">
        <v>2993</v>
      </c>
      <c r="B141" s="10"/>
      <c r="C141" s="10" t="s">
        <v>2275</v>
      </c>
      <c r="D141" s="10" t="s">
        <v>2994</v>
      </c>
      <c r="E141" s="8">
        <v>1079520</v>
      </c>
      <c r="F141" s="8">
        <v>50000</v>
      </c>
      <c r="G141" s="8">
        <v>0</v>
      </c>
      <c r="H141" s="8">
        <v>50000</v>
      </c>
      <c r="I141" s="8">
        <v>0</v>
      </c>
      <c r="J141" s="8">
        <v>0</v>
      </c>
      <c r="K141" s="8">
        <v>0</v>
      </c>
      <c r="L141" s="8">
        <v>0</v>
      </c>
      <c r="M141" s="8">
        <v>0</v>
      </c>
      <c r="N141" s="8">
        <v>0</v>
      </c>
      <c r="O141" s="8">
        <v>0</v>
      </c>
      <c r="P141" s="8">
        <v>0</v>
      </c>
      <c r="Q141" s="8">
        <v>0</v>
      </c>
      <c r="R141" s="8">
        <v>0</v>
      </c>
      <c r="S141" s="8">
        <v>0</v>
      </c>
      <c r="T141" s="8">
        <v>90000</v>
      </c>
      <c r="U141" s="8">
        <v>0</v>
      </c>
      <c r="V141" s="8">
        <v>0</v>
      </c>
      <c r="W141" s="8">
        <v>0</v>
      </c>
      <c r="X141" s="8">
        <v>0</v>
      </c>
      <c r="Y141" s="8">
        <v>0</v>
      </c>
      <c r="Z141" s="8">
        <v>0</v>
      </c>
      <c r="AA141" s="8">
        <v>0</v>
      </c>
      <c r="AB141" s="8">
        <v>0</v>
      </c>
      <c r="AC141" s="8">
        <v>0</v>
      </c>
      <c r="AD141" s="8">
        <v>0</v>
      </c>
      <c r="AE141" s="8">
        <v>0</v>
      </c>
      <c r="AF141" s="8">
        <v>90000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939520</v>
      </c>
      <c r="AW141" s="8">
        <v>0</v>
      </c>
      <c r="AX141" s="8">
        <v>0</v>
      </c>
      <c r="AY141" s="8">
        <v>0</v>
      </c>
      <c r="AZ141" s="8">
        <v>0</v>
      </c>
      <c r="BA141" s="8">
        <v>843520</v>
      </c>
      <c r="BB141" s="8">
        <v>90000</v>
      </c>
      <c r="BC141" s="8">
        <v>0</v>
      </c>
      <c r="BD141" s="8">
        <v>0</v>
      </c>
      <c r="BE141" s="8">
        <v>0</v>
      </c>
      <c r="BF141" s="8">
        <v>0</v>
      </c>
      <c r="BG141" s="8">
        <v>0</v>
      </c>
      <c r="BH141" s="8">
        <v>6000</v>
      </c>
      <c r="BI141" s="8">
        <v>0</v>
      </c>
      <c r="BJ141" s="8">
        <v>0</v>
      </c>
      <c r="BK141" s="8">
        <v>0</v>
      </c>
      <c r="BL141" s="8">
        <v>0</v>
      </c>
      <c r="BM141" s="8">
        <v>0</v>
      </c>
      <c r="BN141" s="13" t="s">
        <v>2772</v>
      </c>
      <c r="BO141" s="13" t="s">
        <v>2772</v>
      </c>
      <c r="BP141" s="13" t="s">
        <v>2772</v>
      </c>
      <c r="BQ141" s="13" t="s">
        <v>2772</v>
      </c>
      <c r="BR141" s="13" t="s">
        <v>2772</v>
      </c>
      <c r="BS141" s="13" t="s">
        <v>2772</v>
      </c>
      <c r="BT141" s="13" t="s">
        <v>2772</v>
      </c>
      <c r="BU141" s="13" t="s">
        <v>2772</v>
      </c>
      <c r="BV141" s="13" t="s">
        <v>2772</v>
      </c>
      <c r="BW141" s="13" t="s">
        <v>2772</v>
      </c>
      <c r="BX141" s="13" t="s">
        <v>2772</v>
      </c>
      <c r="BY141" s="13" t="s">
        <v>2772</v>
      </c>
      <c r="BZ141" s="13" t="s">
        <v>2772</v>
      </c>
      <c r="CA141" s="8">
        <v>0</v>
      </c>
      <c r="CB141" s="8">
        <v>0</v>
      </c>
      <c r="CC141" s="8">
        <v>0</v>
      </c>
      <c r="CD141" s="8">
        <v>0</v>
      </c>
      <c r="CE141" s="8">
        <v>0</v>
      </c>
      <c r="CF141" s="8">
        <v>0</v>
      </c>
      <c r="CG141" s="8">
        <v>0</v>
      </c>
      <c r="CH141" s="8">
        <v>0</v>
      </c>
      <c r="CI141" s="8">
        <v>0</v>
      </c>
      <c r="CJ141" s="8">
        <v>0</v>
      </c>
      <c r="CK141" s="8">
        <v>0</v>
      </c>
      <c r="CL141" s="8">
        <v>0</v>
      </c>
      <c r="CM141" s="8">
        <v>0</v>
      </c>
      <c r="CN141" s="8">
        <v>0</v>
      </c>
      <c r="CO141" s="8">
        <v>0</v>
      </c>
      <c r="CP141" s="8">
        <v>0</v>
      </c>
      <c r="CQ141" s="8">
        <v>0</v>
      </c>
      <c r="CR141" s="13" t="s">
        <v>2772</v>
      </c>
      <c r="CS141" s="13" t="s">
        <v>2772</v>
      </c>
      <c r="CT141" s="13" t="s">
        <v>2772</v>
      </c>
      <c r="CU141" s="8">
        <v>0</v>
      </c>
      <c r="CV141" s="8">
        <v>0</v>
      </c>
      <c r="CW141" s="8">
        <v>0</v>
      </c>
      <c r="CX141" s="8">
        <v>0</v>
      </c>
      <c r="CY141" s="8">
        <v>0</v>
      </c>
      <c r="CZ141" s="8">
        <v>0</v>
      </c>
      <c r="DA141" s="13" t="s">
        <v>2772</v>
      </c>
      <c r="DB141" s="13" t="s">
        <v>2772</v>
      </c>
      <c r="DC141" s="13" t="s">
        <v>2772</v>
      </c>
      <c r="DD141" s="13" t="s">
        <v>2772</v>
      </c>
      <c r="DE141" s="8">
        <v>0</v>
      </c>
      <c r="DF141" s="8">
        <v>0</v>
      </c>
      <c r="DG141" s="8">
        <v>0</v>
      </c>
      <c r="DH141" s="8">
        <v>0</v>
      </c>
      <c r="DI141" s="17">
        <v>0</v>
      </c>
    </row>
    <row r="142" s="1" customFormat="1" ht="15.4" customHeight="1" spans="1:113">
      <c r="A142" s="9" t="s">
        <v>2995</v>
      </c>
      <c r="B142" s="10"/>
      <c r="C142" s="10" t="s">
        <v>2275</v>
      </c>
      <c r="D142" s="10" t="s">
        <v>2996</v>
      </c>
      <c r="E142" s="8">
        <v>1230000</v>
      </c>
      <c r="F142" s="8">
        <v>0</v>
      </c>
      <c r="G142" s="8">
        <v>0</v>
      </c>
      <c r="H142" s="8">
        <v>0</v>
      </c>
      <c r="I142" s="8">
        <v>0</v>
      </c>
      <c r="J142" s="8">
        <v>0</v>
      </c>
      <c r="K142" s="8">
        <v>0</v>
      </c>
      <c r="L142" s="8">
        <v>0</v>
      </c>
      <c r="M142" s="8">
        <v>0</v>
      </c>
      <c r="N142" s="8">
        <v>0</v>
      </c>
      <c r="O142" s="8">
        <v>0</v>
      </c>
      <c r="P142" s="8">
        <v>0</v>
      </c>
      <c r="Q142" s="8">
        <v>0</v>
      </c>
      <c r="R142" s="8">
        <v>0</v>
      </c>
      <c r="S142" s="8">
        <v>0</v>
      </c>
      <c r="T142" s="8">
        <v>1110000</v>
      </c>
      <c r="U142" s="8">
        <v>180000</v>
      </c>
      <c r="V142" s="8">
        <v>0</v>
      </c>
      <c r="W142" s="8">
        <v>0</v>
      </c>
      <c r="X142" s="8">
        <v>0</v>
      </c>
      <c r="Y142" s="8">
        <v>0</v>
      </c>
      <c r="Z142" s="8">
        <v>20000</v>
      </c>
      <c r="AA142" s="8">
        <v>0</v>
      </c>
      <c r="AB142" s="8">
        <v>0</v>
      </c>
      <c r="AC142" s="8">
        <v>0</v>
      </c>
      <c r="AD142" s="8">
        <v>0</v>
      </c>
      <c r="AE142" s="8">
        <v>0</v>
      </c>
      <c r="AF142" s="8">
        <v>530000</v>
      </c>
      <c r="AG142" s="8">
        <v>0</v>
      </c>
      <c r="AH142" s="8">
        <v>0</v>
      </c>
      <c r="AI142" s="8">
        <v>0</v>
      </c>
      <c r="AJ142" s="8">
        <v>0</v>
      </c>
      <c r="AK142" s="8">
        <v>0</v>
      </c>
      <c r="AL142" s="8">
        <v>0</v>
      </c>
      <c r="AM142" s="8">
        <v>0</v>
      </c>
      <c r="AN142" s="8">
        <v>210000</v>
      </c>
      <c r="AO142" s="8">
        <v>0</v>
      </c>
      <c r="AP142" s="8">
        <v>0</v>
      </c>
      <c r="AQ142" s="8">
        <v>0</v>
      </c>
      <c r="AR142" s="8">
        <v>0</v>
      </c>
      <c r="AS142" s="8">
        <v>0</v>
      </c>
      <c r="AT142" s="8">
        <v>0</v>
      </c>
      <c r="AU142" s="8">
        <v>170000</v>
      </c>
      <c r="AV142" s="8">
        <v>120000</v>
      </c>
      <c r="AW142" s="8">
        <v>0</v>
      </c>
      <c r="AX142" s="8">
        <v>0</v>
      </c>
      <c r="AY142" s="8">
        <v>0</v>
      </c>
      <c r="AZ142" s="8">
        <v>0</v>
      </c>
      <c r="BA142" s="8">
        <v>0</v>
      </c>
      <c r="BB142" s="8">
        <v>0</v>
      </c>
      <c r="BC142" s="8">
        <v>0</v>
      </c>
      <c r="BD142" s="8">
        <v>0</v>
      </c>
      <c r="BE142" s="8">
        <v>0</v>
      </c>
      <c r="BF142" s="8">
        <v>0</v>
      </c>
      <c r="BG142" s="8">
        <v>0</v>
      </c>
      <c r="BH142" s="8">
        <v>120000</v>
      </c>
      <c r="BI142" s="8">
        <v>0</v>
      </c>
      <c r="BJ142" s="8">
        <v>0</v>
      </c>
      <c r="BK142" s="8">
        <v>0</v>
      </c>
      <c r="BL142" s="8">
        <v>0</v>
      </c>
      <c r="BM142" s="8">
        <v>0</v>
      </c>
      <c r="BN142" s="13" t="s">
        <v>2772</v>
      </c>
      <c r="BO142" s="13" t="s">
        <v>2772</v>
      </c>
      <c r="BP142" s="13" t="s">
        <v>2772</v>
      </c>
      <c r="BQ142" s="13" t="s">
        <v>2772</v>
      </c>
      <c r="BR142" s="13" t="s">
        <v>2772</v>
      </c>
      <c r="BS142" s="13" t="s">
        <v>2772</v>
      </c>
      <c r="BT142" s="13" t="s">
        <v>2772</v>
      </c>
      <c r="BU142" s="13" t="s">
        <v>2772</v>
      </c>
      <c r="BV142" s="13" t="s">
        <v>2772</v>
      </c>
      <c r="BW142" s="13" t="s">
        <v>2772</v>
      </c>
      <c r="BX142" s="13" t="s">
        <v>2772</v>
      </c>
      <c r="BY142" s="13" t="s">
        <v>2772</v>
      </c>
      <c r="BZ142" s="13" t="s">
        <v>2772</v>
      </c>
      <c r="CA142" s="8">
        <v>0</v>
      </c>
      <c r="CB142" s="8">
        <v>0</v>
      </c>
      <c r="CC142" s="8">
        <v>0</v>
      </c>
      <c r="CD142" s="8">
        <v>0</v>
      </c>
      <c r="CE142" s="8">
        <v>0</v>
      </c>
      <c r="CF142" s="8">
        <v>0</v>
      </c>
      <c r="CG142" s="8">
        <v>0</v>
      </c>
      <c r="CH142" s="8">
        <v>0</v>
      </c>
      <c r="CI142" s="8">
        <v>0</v>
      </c>
      <c r="CJ142" s="8">
        <v>0</v>
      </c>
      <c r="CK142" s="8">
        <v>0</v>
      </c>
      <c r="CL142" s="8">
        <v>0</v>
      </c>
      <c r="CM142" s="8">
        <v>0</v>
      </c>
      <c r="CN142" s="8">
        <v>0</v>
      </c>
      <c r="CO142" s="8">
        <v>0</v>
      </c>
      <c r="CP142" s="8">
        <v>0</v>
      </c>
      <c r="CQ142" s="8">
        <v>0</v>
      </c>
      <c r="CR142" s="13" t="s">
        <v>2772</v>
      </c>
      <c r="CS142" s="13" t="s">
        <v>2772</v>
      </c>
      <c r="CT142" s="13" t="s">
        <v>2772</v>
      </c>
      <c r="CU142" s="8">
        <v>0</v>
      </c>
      <c r="CV142" s="8">
        <v>0</v>
      </c>
      <c r="CW142" s="8">
        <v>0</v>
      </c>
      <c r="CX142" s="8">
        <v>0</v>
      </c>
      <c r="CY142" s="8">
        <v>0</v>
      </c>
      <c r="CZ142" s="8">
        <v>0</v>
      </c>
      <c r="DA142" s="13" t="s">
        <v>2772</v>
      </c>
      <c r="DB142" s="13" t="s">
        <v>2772</v>
      </c>
      <c r="DC142" s="13" t="s">
        <v>2772</v>
      </c>
      <c r="DD142" s="13" t="s">
        <v>2772</v>
      </c>
      <c r="DE142" s="8">
        <v>0</v>
      </c>
      <c r="DF142" s="8">
        <v>0</v>
      </c>
      <c r="DG142" s="8">
        <v>0</v>
      </c>
      <c r="DH142" s="8">
        <v>0</v>
      </c>
      <c r="DI142" s="17">
        <v>0</v>
      </c>
    </row>
    <row r="143" s="1" customFormat="1" ht="15.4" customHeight="1" spans="1:113">
      <c r="A143" s="9" t="s">
        <v>2997</v>
      </c>
      <c r="B143" s="10"/>
      <c r="C143" s="10" t="s">
        <v>2275</v>
      </c>
      <c r="D143" s="10" t="s">
        <v>2998</v>
      </c>
      <c r="E143" s="8">
        <v>280000</v>
      </c>
      <c r="F143" s="8">
        <v>0</v>
      </c>
      <c r="G143" s="8">
        <v>0</v>
      </c>
      <c r="H143" s="8">
        <v>0</v>
      </c>
      <c r="I143" s="8">
        <v>0</v>
      </c>
      <c r="J143" s="8">
        <v>0</v>
      </c>
      <c r="K143" s="8">
        <v>0</v>
      </c>
      <c r="L143" s="8">
        <v>0</v>
      </c>
      <c r="M143" s="8">
        <v>0</v>
      </c>
      <c r="N143" s="8">
        <v>0</v>
      </c>
      <c r="O143" s="8">
        <v>0</v>
      </c>
      <c r="P143" s="8">
        <v>0</v>
      </c>
      <c r="Q143" s="8">
        <v>0</v>
      </c>
      <c r="R143" s="8">
        <v>0</v>
      </c>
      <c r="S143" s="8">
        <v>0</v>
      </c>
      <c r="T143" s="8">
        <v>160000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20000</v>
      </c>
      <c r="AO143" s="8">
        <v>0</v>
      </c>
      <c r="AP143" s="8">
        <v>0</v>
      </c>
      <c r="AQ143" s="8">
        <v>0</v>
      </c>
      <c r="AR143" s="8">
        <v>0</v>
      </c>
      <c r="AS143" s="8">
        <v>0</v>
      </c>
      <c r="AT143" s="8">
        <v>0</v>
      </c>
      <c r="AU143" s="8">
        <v>140000</v>
      </c>
      <c r="AV143" s="8">
        <v>120000</v>
      </c>
      <c r="AW143" s="8">
        <v>0</v>
      </c>
      <c r="AX143" s="8">
        <v>0</v>
      </c>
      <c r="AY143" s="8">
        <v>0</v>
      </c>
      <c r="AZ143" s="8">
        <v>0</v>
      </c>
      <c r="BA143" s="8">
        <v>0</v>
      </c>
      <c r="BB143" s="8">
        <v>0</v>
      </c>
      <c r="BC143" s="8">
        <v>0</v>
      </c>
      <c r="BD143" s="8">
        <v>0</v>
      </c>
      <c r="BE143" s="8">
        <v>0</v>
      </c>
      <c r="BF143" s="8">
        <v>0</v>
      </c>
      <c r="BG143" s="8">
        <v>0</v>
      </c>
      <c r="BH143" s="8">
        <v>120000</v>
      </c>
      <c r="BI143" s="8">
        <v>0</v>
      </c>
      <c r="BJ143" s="8">
        <v>0</v>
      </c>
      <c r="BK143" s="8">
        <v>0</v>
      </c>
      <c r="BL143" s="8">
        <v>0</v>
      </c>
      <c r="BM143" s="8">
        <v>0</v>
      </c>
      <c r="BN143" s="13" t="s">
        <v>2772</v>
      </c>
      <c r="BO143" s="13" t="s">
        <v>2772</v>
      </c>
      <c r="BP143" s="13" t="s">
        <v>2772</v>
      </c>
      <c r="BQ143" s="13" t="s">
        <v>2772</v>
      </c>
      <c r="BR143" s="13" t="s">
        <v>2772</v>
      </c>
      <c r="BS143" s="13" t="s">
        <v>2772</v>
      </c>
      <c r="BT143" s="13" t="s">
        <v>2772</v>
      </c>
      <c r="BU143" s="13" t="s">
        <v>2772</v>
      </c>
      <c r="BV143" s="13" t="s">
        <v>2772</v>
      </c>
      <c r="BW143" s="13" t="s">
        <v>2772</v>
      </c>
      <c r="BX143" s="13" t="s">
        <v>2772</v>
      </c>
      <c r="BY143" s="13" t="s">
        <v>2772</v>
      </c>
      <c r="BZ143" s="13" t="s">
        <v>2772</v>
      </c>
      <c r="CA143" s="8">
        <v>0</v>
      </c>
      <c r="CB143" s="8">
        <v>0</v>
      </c>
      <c r="CC143" s="8">
        <v>0</v>
      </c>
      <c r="CD143" s="8">
        <v>0</v>
      </c>
      <c r="CE143" s="8">
        <v>0</v>
      </c>
      <c r="CF143" s="8">
        <v>0</v>
      </c>
      <c r="CG143" s="8">
        <v>0</v>
      </c>
      <c r="CH143" s="8">
        <v>0</v>
      </c>
      <c r="CI143" s="8">
        <v>0</v>
      </c>
      <c r="CJ143" s="8">
        <v>0</v>
      </c>
      <c r="CK143" s="8">
        <v>0</v>
      </c>
      <c r="CL143" s="8">
        <v>0</v>
      </c>
      <c r="CM143" s="8">
        <v>0</v>
      </c>
      <c r="CN143" s="8">
        <v>0</v>
      </c>
      <c r="CO143" s="8">
        <v>0</v>
      </c>
      <c r="CP143" s="8">
        <v>0</v>
      </c>
      <c r="CQ143" s="8">
        <v>0</v>
      </c>
      <c r="CR143" s="13" t="s">
        <v>2772</v>
      </c>
      <c r="CS143" s="13" t="s">
        <v>2772</v>
      </c>
      <c r="CT143" s="13" t="s">
        <v>2772</v>
      </c>
      <c r="CU143" s="8">
        <v>0</v>
      </c>
      <c r="CV143" s="8">
        <v>0</v>
      </c>
      <c r="CW143" s="8">
        <v>0</v>
      </c>
      <c r="CX143" s="8">
        <v>0</v>
      </c>
      <c r="CY143" s="8">
        <v>0</v>
      </c>
      <c r="CZ143" s="8">
        <v>0</v>
      </c>
      <c r="DA143" s="13" t="s">
        <v>2772</v>
      </c>
      <c r="DB143" s="13" t="s">
        <v>2772</v>
      </c>
      <c r="DC143" s="13" t="s">
        <v>2772</v>
      </c>
      <c r="DD143" s="13" t="s">
        <v>2772</v>
      </c>
      <c r="DE143" s="8">
        <v>0</v>
      </c>
      <c r="DF143" s="8">
        <v>0</v>
      </c>
      <c r="DG143" s="8">
        <v>0</v>
      </c>
      <c r="DH143" s="8">
        <v>0</v>
      </c>
      <c r="DI143" s="17">
        <v>0</v>
      </c>
    </row>
    <row r="144" s="1" customFormat="1" ht="15.4" customHeight="1" spans="1:113">
      <c r="A144" s="9" t="s">
        <v>2999</v>
      </c>
      <c r="B144" s="10"/>
      <c r="C144" s="10" t="s">
        <v>2275</v>
      </c>
      <c r="D144" s="10" t="s">
        <v>3000</v>
      </c>
      <c r="E144" s="8">
        <v>920000</v>
      </c>
      <c r="F144" s="8">
        <v>0</v>
      </c>
      <c r="G144" s="8">
        <v>0</v>
      </c>
      <c r="H144" s="8">
        <v>0</v>
      </c>
      <c r="I144" s="8">
        <v>0</v>
      </c>
      <c r="J144" s="8">
        <v>0</v>
      </c>
      <c r="K144" s="8">
        <v>0</v>
      </c>
      <c r="L144" s="8">
        <v>0</v>
      </c>
      <c r="M144" s="8">
        <v>0</v>
      </c>
      <c r="N144" s="8">
        <v>0</v>
      </c>
      <c r="O144" s="8">
        <v>0</v>
      </c>
      <c r="P144" s="8">
        <v>0</v>
      </c>
      <c r="Q144" s="8">
        <v>0</v>
      </c>
      <c r="R144" s="8">
        <v>0</v>
      </c>
      <c r="S144" s="8">
        <v>0</v>
      </c>
      <c r="T144" s="8">
        <v>920000</v>
      </c>
      <c r="U144" s="8">
        <v>180000</v>
      </c>
      <c r="V144" s="8">
        <v>0</v>
      </c>
      <c r="W144" s="8">
        <v>0</v>
      </c>
      <c r="X144" s="8">
        <v>0</v>
      </c>
      <c r="Y144" s="8">
        <v>0</v>
      </c>
      <c r="Z144" s="8">
        <v>20000</v>
      </c>
      <c r="AA144" s="8">
        <v>0</v>
      </c>
      <c r="AB144" s="8">
        <v>0</v>
      </c>
      <c r="AC144" s="8">
        <v>0</v>
      </c>
      <c r="AD144" s="8">
        <v>0</v>
      </c>
      <c r="AE144" s="8">
        <v>0</v>
      </c>
      <c r="AF144" s="8">
        <v>530000</v>
      </c>
      <c r="AG144" s="8">
        <v>0</v>
      </c>
      <c r="AH144" s="8">
        <v>0</v>
      </c>
      <c r="AI144" s="8">
        <v>0</v>
      </c>
      <c r="AJ144" s="8">
        <v>0</v>
      </c>
      <c r="AK144" s="8">
        <v>0</v>
      </c>
      <c r="AL144" s="8">
        <v>0</v>
      </c>
      <c r="AM144" s="8">
        <v>0</v>
      </c>
      <c r="AN144" s="8">
        <v>190000</v>
      </c>
      <c r="AO144" s="8">
        <v>0</v>
      </c>
      <c r="AP144" s="8">
        <v>0</v>
      </c>
      <c r="AQ144" s="8">
        <v>0</v>
      </c>
      <c r="AR144" s="8">
        <v>0</v>
      </c>
      <c r="AS144" s="8">
        <v>0</v>
      </c>
      <c r="AT144" s="8">
        <v>0</v>
      </c>
      <c r="AU144" s="8">
        <v>0</v>
      </c>
      <c r="AV144" s="8">
        <v>0</v>
      </c>
      <c r="AW144" s="8">
        <v>0</v>
      </c>
      <c r="AX144" s="8">
        <v>0</v>
      </c>
      <c r="AY144" s="8">
        <v>0</v>
      </c>
      <c r="AZ144" s="8">
        <v>0</v>
      </c>
      <c r="BA144" s="8">
        <v>0</v>
      </c>
      <c r="BB144" s="8">
        <v>0</v>
      </c>
      <c r="BC144" s="8">
        <v>0</v>
      </c>
      <c r="BD144" s="8">
        <v>0</v>
      </c>
      <c r="BE144" s="8">
        <v>0</v>
      </c>
      <c r="BF144" s="8">
        <v>0</v>
      </c>
      <c r="BG144" s="8">
        <v>0</v>
      </c>
      <c r="BH144" s="8">
        <v>0</v>
      </c>
      <c r="BI144" s="8">
        <v>0</v>
      </c>
      <c r="BJ144" s="8">
        <v>0</v>
      </c>
      <c r="BK144" s="8">
        <v>0</v>
      </c>
      <c r="BL144" s="8">
        <v>0</v>
      </c>
      <c r="BM144" s="8">
        <v>0</v>
      </c>
      <c r="BN144" s="13" t="s">
        <v>2772</v>
      </c>
      <c r="BO144" s="13" t="s">
        <v>2772</v>
      </c>
      <c r="BP144" s="13" t="s">
        <v>2772</v>
      </c>
      <c r="BQ144" s="13" t="s">
        <v>2772</v>
      </c>
      <c r="BR144" s="13" t="s">
        <v>2772</v>
      </c>
      <c r="BS144" s="13" t="s">
        <v>2772</v>
      </c>
      <c r="BT144" s="13" t="s">
        <v>2772</v>
      </c>
      <c r="BU144" s="13" t="s">
        <v>2772</v>
      </c>
      <c r="BV144" s="13" t="s">
        <v>2772</v>
      </c>
      <c r="BW144" s="13" t="s">
        <v>2772</v>
      </c>
      <c r="BX144" s="13" t="s">
        <v>2772</v>
      </c>
      <c r="BY144" s="13" t="s">
        <v>2772</v>
      </c>
      <c r="BZ144" s="13" t="s">
        <v>2772</v>
      </c>
      <c r="CA144" s="8">
        <v>0</v>
      </c>
      <c r="CB144" s="8">
        <v>0</v>
      </c>
      <c r="CC144" s="8">
        <v>0</v>
      </c>
      <c r="CD144" s="8">
        <v>0</v>
      </c>
      <c r="CE144" s="8">
        <v>0</v>
      </c>
      <c r="CF144" s="8">
        <v>0</v>
      </c>
      <c r="CG144" s="8">
        <v>0</v>
      </c>
      <c r="CH144" s="8">
        <v>0</v>
      </c>
      <c r="CI144" s="8">
        <v>0</v>
      </c>
      <c r="CJ144" s="8">
        <v>0</v>
      </c>
      <c r="CK144" s="8">
        <v>0</v>
      </c>
      <c r="CL144" s="8">
        <v>0</v>
      </c>
      <c r="CM144" s="8">
        <v>0</v>
      </c>
      <c r="CN144" s="8">
        <v>0</v>
      </c>
      <c r="CO144" s="8">
        <v>0</v>
      </c>
      <c r="CP144" s="8">
        <v>0</v>
      </c>
      <c r="CQ144" s="8">
        <v>0</v>
      </c>
      <c r="CR144" s="13" t="s">
        <v>2772</v>
      </c>
      <c r="CS144" s="13" t="s">
        <v>2772</v>
      </c>
      <c r="CT144" s="13" t="s">
        <v>2772</v>
      </c>
      <c r="CU144" s="8">
        <v>0</v>
      </c>
      <c r="CV144" s="8">
        <v>0</v>
      </c>
      <c r="CW144" s="8">
        <v>0</v>
      </c>
      <c r="CX144" s="8">
        <v>0</v>
      </c>
      <c r="CY144" s="8">
        <v>0</v>
      </c>
      <c r="CZ144" s="8">
        <v>0</v>
      </c>
      <c r="DA144" s="13" t="s">
        <v>2772</v>
      </c>
      <c r="DB144" s="13" t="s">
        <v>2772</v>
      </c>
      <c r="DC144" s="13" t="s">
        <v>2772</v>
      </c>
      <c r="DD144" s="13" t="s">
        <v>2772</v>
      </c>
      <c r="DE144" s="8">
        <v>0</v>
      </c>
      <c r="DF144" s="8">
        <v>0</v>
      </c>
      <c r="DG144" s="8">
        <v>0</v>
      </c>
      <c r="DH144" s="8">
        <v>0</v>
      </c>
      <c r="DI144" s="17">
        <v>0</v>
      </c>
    </row>
    <row r="145" s="1" customFormat="1" ht="15.4" customHeight="1" spans="1:113">
      <c r="A145" s="9" t="s">
        <v>3001</v>
      </c>
      <c r="B145" s="10"/>
      <c r="C145" s="10" t="s">
        <v>2275</v>
      </c>
      <c r="D145" s="10" t="s">
        <v>3002</v>
      </c>
      <c r="E145" s="8">
        <v>30000</v>
      </c>
      <c r="F145" s="8">
        <v>0</v>
      </c>
      <c r="G145" s="8">
        <v>0</v>
      </c>
      <c r="H145" s="8">
        <v>0</v>
      </c>
      <c r="I145" s="8">
        <v>0</v>
      </c>
      <c r="J145" s="8">
        <v>0</v>
      </c>
      <c r="K145" s="8">
        <v>0</v>
      </c>
      <c r="L145" s="8">
        <v>0</v>
      </c>
      <c r="M145" s="8">
        <v>0</v>
      </c>
      <c r="N145" s="8">
        <v>0</v>
      </c>
      <c r="O145" s="8">
        <v>0</v>
      </c>
      <c r="P145" s="8">
        <v>0</v>
      </c>
      <c r="Q145" s="8">
        <v>0</v>
      </c>
      <c r="R145" s="8">
        <v>0</v>
      </c>
      <c r="S145" s="8">
        <v>0</v>
      </c>
      <c r="T145" s="8">
        <v>30000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c r="AS145" s="8">
        <v>0</v>
      </c>
      <c r="AT145" s="8">
        <v>0</v>
      </c>
      <c r="AU145" s="8">
        <v>30000</v>
      </c>
      <c r="AV145" s="8">
        <v>0</v>
      </c>
      <c r="AW145" s="8">
        <v>0</v>
      </c>
      <c r="AX145" s="8">
        <v>0</v>
      </c>
      <c r="AY145" s="8">
        <v>0</v>
      </c>
      <c r="AZ145" s="8">
        <v>0</v>
      </c>
      <c r="BA145" s="8">
        <v>0</v>
      </c>
      <c r="BB145" s="8">
        <v>0</v>
      </c>
      <c r="BC145" s="8">
        <v>0</v>
      </c>
      <c r="BD145" s="8">
        <v>0</v>
      </c>
      <c r="BE145" s="8">
        <v>0</v>
      </c>
      <c r="BF145" s="8">
        <v>0</v>
      </c>
      <c r="BG145" s="8">
        <v>0</v>
      </c>
      <c r="BH145" s="8">
        <v>0</v>
      </c>
      <c r="BI145" s="8">
        <v>0</v>
      </c>
      <c r="BJ145" s="8">
        <v>0</v>
      </c>
      <c r="BK145" s="8">
        <v>0</v>
      </c>
      <c r="BL145" s="8">
        <v>0</v>
      </c>
      <c r="BM145" s="8">
        <v>0</v>
      </c>
      <c r="BN145" s="13" t="s">
        <v>2772</v>
      </c>
      <c r="BO145" s="13" t="s">
        <v>2772</v>
      </c>
      <c r="BP145" s="13" t="s">
        <v>2772</v>
      </c>
      <c r="BQ145" s="13" t="s">
        <v>2772</v>
      </c>
      <c r="BR145" s="13" t="s">
        <v>2772</v>
      </c>
      <c r="BS145" s="13" t="s">
        <v>2772</v>
      </c>
      <c r="BT145" s="13" t="s">
        <v>2772</v>
      </c>
      <c r="BU145" s="13" t="s">
        <v>2772</v>
      </c>
      <c r="BV145" s="13" t="s">
        <v>2772</v>
      </c>
      <c r="BW145" s="13" t="s">
        <v>2772</v>
      </c>
      <c r="BX145" s="13" t="s">
        <v>2772</v>
      </c>
      <c r="BY145" s="13" t="s">
        <v>2772</v>
      </c>
      <c r="BZ145" s="13" t="s">
        <v>2772</v>
      </c>
      <c r="CA145" s="8">
        <v>0</v>
      </c>
      <c r="CB145" s="8">
        <v>0</v>
      </c>
      <c r="CC145" s="8">
        <v>0</v>
      </c>
      <c r="CD145" s="8">
        <v>0</v>
      </c>
      <c r="CE145" s="8">
        <v>0</v>
      </c>
      <c r="CF145" s="8">
        <v>0</v>
      </c>
      <c r="CG145" s="8">
        <v>0</v>
      </c>
      <c r="CH145" s="8">
        <v>0</v>
      </c>
      <c r="CI145" s="8">
        <v>0</v>
      </c>
      <c r="CJ145" s="8">
        <v>0</v>
      </c>
      <c r="CK145" s="8">
        <v>0</v>
      </c>
      <c r="CL145" s="8">
        <v>0</v>
      </c>
      <c r="CM145" s="8">
        <v>0</v>
      </c>
      <c r="CN145" s="8">
        <v>0</v>
      </c>
      <c r="CO145" s="8">
        <v>0</v>
      </c>
      <c r="CP145" s="8">
        <v>0</v>
      </c>
      <c r="CQ145" s="8">
        <v>0</v>
      </c>
      <c r="CR145" s="13" t="s">
        <v>2772</v>
      </c>
      <c r="CS145" s="13" t="s">
        <v>2772</v>
      </c>
      <c r="CT145" s="13" t="s">
        <v>2772</v>
      </c>
      <c r="CU145" s="8">
        <v>0</v>
      </c>
      <c r="CV145" s="8">
        <v>0</v>
      </c>
      <c r="CW145" s="8">
        <v>0</v>
      </c>
      <c r="CX145" s="8">
        <v>0</v>
      </c>
      <c r="CY145" s="8">
        <v>0</v>
      </c>
      <c r="CZ145" s="8">
        <v>0</v>
      </c>
      <c r="DA145" s="13" t="s">
        <v>2772</v>
      </c>
      <c r="DB145" s="13" t="s">
        <v>2772</v>
      </c>
      <c r="DC145" s="13" t="s">
        <v>2772</v>
      </c>
      <c r="DD145" s="13" t="s">
        <v>2772</v>
      </c>
      <c r="DE145" s="8">
        <v>0</v>
      </c>
      <c r="DF145" s="8">
        <v>0</v>
      </c>
      <c r="DG145" s="8">
        <v>0</v>
      </c>
      <c r="DH145" s="8">
        <v>0</v>
      </c>
      <c r="DI145" s="17">
        <v>0</v>
      </c>
    </row>
    <row r="146" s="1" customFormat="1" ht="15.4" customHeight="1" spans="1:113">
      <c r="A146" s="9" t="s">
        <v>3003</v>
      </c>
      <c r="B146" s="10"/>
      <c r="C146" s="10" t="s">
        <v>2275</v>
      </c>
      <c r="D146" s="10" t="s">
        <v>3004</v>
      </c>
      <c r="E146" s="8">
        <v>5727526.73</v>
      </c>
      <c r="F146" s="8">
        <v>3098816.07</v>
      </c>
      <c r="G146" s="8">
        <v>1310488</v>
      </c>
      <c r="H146" s="8">
        <v>520992</v>
      </c>
      <c r="I146" s="8">
        <v>503838</v>
      </c>
      <c r="J146" s="8">
        <v>0</v>
      </c>
      <c r="K146" s="8">
        <v>0</v>
      </c>
      <c r="L146" s="8">
        <v>305123.2</v>
      </c>
      <c r="M146" s="8">
        <v>79051.04</v>
      </c>
      <c r="N146" s="8">
        <v>153153.4</v>
      </c>
      <c r="O146" s="8">
        <v>0</v>
      </c>
      <c r="P146" s="8">
        <v>16241.03</v>
      </c>
      <c r="Q146" s="8">
        <v>182329.4</v>
      </c>
      <c r="R146" s="8">
        <v>0</v>
      </c>
      <c r="S146" s="8">
        <v>27600</v>
      </c>
      <c r="T146" s="8">
        <v>1015575.42</v>
      </c>
      <c r="U146" s="8">
        <v>302636.1</v>
      </c>
      <c r="V146" s="8">
        <v>42766</v>
      </c>
      <c r="W146" s="8">
        <v>0</v>
      </c>
      <c r="X146" s="8">
        <v>0</v>
      </c>
      <c r="Y146" s="8">
        <v>795.6</v>
      </c>
      <c r="Z146" s="8">
        <v>9356.87</v>
      </c>
      <c r="AA146" s="8">
        <v>9193</v>
      </c>
      <c r="AB146" s="8">
        <v>1554</v>
      </c>
      <c r="AC146" s="8">
        <v>0</v>
      </c>
      <c r="AD146" s="8">
        <v>69973</v>
      </c>
      <c r="AE146" s="8">
        <v>0</v>
      </c>
      <c r="AF146" s="8">
        <v>17676</v>
      </c>
      <c r="AG146" s="8">
        <v>0</v>
      </c>
      <c r="AH146" s="8">
        <v>3971</v>
      </c>
      <c r="AI146" s="8">
        <v>300600</v>
      </c>
      <c r="AJ146" s="8">
        <v>50865</v>
      </c>
      <c r="AK146" s="8">
        <v>0</v>
      </c>
      <c r="AL146" s="8">
        <v>0</v>
      </c>
      <c r="AM146" s="8">
        <v>0</v>
      </c>
      <c r="AN146" s="8">
        <v>8500</v>
      </c>
      <c r="AO146" s="8">
        <v>8480</v>
      </c>
      <c r="AP146" s="8">
        <v>0</v>
      </c>
      <c r="AQ146" s="8">
        <v>0</v>
      </c>
      <c r="AR146" s="8">
        <v>54742.95</v>
      </c>
      <c r="AS146" s="8">
        <v>5190</v>
      </c>
      <c r="AT146" s="8">
        <v>0</v>
      </c>
      <c r="AU146" s="8">
        <v>129275.9</v>
      </c>
      <c r="AV146" s="8">
        <v>1602385.24</v>
      </c>
      <c r="AW146" s="8">
        <v>0</v>
      </c>
      <c r="AX146" s="8">
        <v>0</v>
      </c>
      <c r="AY146" s="8">
        <v>0</v>
      </c>
      <c r="AZ146" s="8">
        <v>0</v>
      </c>
      <c r="BA146" s="8">
        <v>39184</v>
      </c>
      <c r="BB146" s="8">
        <v>117440</v>
      </c>
      <c r="BC146" s="8">
        <v>1367511.24</v>
      </c>
      <c r="BD146" s="8">
        <v>0</v>
      </c>
      <c r="BE146" s="8">
        <v>0</v>
      </c>
      <c r="BF146" s="8">
        <v>0</v>
      </c>
      <c r="BG146" s="8">
        <v>0</v>
      </c>
      <c r="BH146" s="8">
        <v>78250</v>
      </c>
      <c r="BI146" s="8">
        <v>0</v>
      </c>
      <c r="BJ146" s="8">
        <v>0</v>
      </c>
      <c r="BK146" s="8">
        <v>0</v>
      </c>
      <c r="BL146" s="8">
        <v>0</v>
      </c>
      <c r="BM146" s="8">
        <v>0</v>
      </c>
      <c r="BN146" s="13" t="s">
        <v>2772</v>
      </c>
      <c r="BO146" s="13" t="s">
        <v>2772</v>
      </c>
      <c r="BP146" s="13" t="s">
        <v>2772</v>
      </c>
      <c r="BQ146" s="13" t="s">
        <v>2772</v>
      </c>
      <c r="BR146" s="13" t="s">
        <v>2772</v>
      </c>
      <c r="BS146" s="13" t="s">
        <v>2772</v>
      </c>
      <c r="BT146" s="13" t="s">
        <v>2772</v>
      </c>
      <c r="BU146" s="13" t="s">
        <v>2772</v>
      </c>
      <c r="BV146" s="13" t="s">
        <v>2772</v>
      </c>
      <c r="BW146" s="13" t="s">
        <v>2772</v>
      </c>
      <c r="BX146" s="13" t="s">
        <v>2772</v>
      </c>
      <c r="BY146" s="13" t="s">
        <v>2772</v>
      </c>
      <c r="BZ146" s="13" t="s">
        <v>2772</v>
      </c>
      <c r="CA146" s="8">
        <v>10750</v>
      </c>
      <c r="CB146" s="8">
        <v>0</v>
      </c>
      <c r="CC146" s="8">
        <v>0</v>
      </c>
      <c r="CD146" s="8">
        <v>10750</v>
      </c>
      <c r="CE146" s="8">
        <v>0</v>
      </c>
      <c r="CF146" s="8">
        <v>0</v>
      </c>
      <c r="CG146" s="8">
        <v>0</v>
      </c>
      <c r="CH146" s="8">
        <v>0</v>
      </c>
      <c r="CI146" s="8">
        <v>0</v>
      </c>
      <c r="CJ146" s="8">
        <v>0</v>
      </c>
      <c r="CK146" s="8">
        <v>0</v>
      </c>
      <c r="CL146" s="8">
        <v>0</v>
      </c>
      <c r="CM146" s="8">
        <v>0</v>
      </c>
      <c r="CN146" s="8">
        <v>0</v>
      </c>
      <c r="CO146" s="8">
        <v>0</v>
      </c>
      <c r="CP146" s="8">
        <v>0</v>
      </c>
      <c r="CQ146" s="8">
        <v>0</v>
      </c>
      <c r="CR146" s="13" t="s">
        <v>2772</v>
      </c>
      <c r="CS146" s="13" t="s">
        <v>2772</v>
      </c>
      <c r="CT146" s="13" t="s">
        <v>2772</v>
      </c>
      <c r="CU146" s="8">
        <v>0</v>
      </c>
      <c r="CV146" s="8">
        <v>0</v>
      </c>
      <c r="CW146" s="8">
        <v>0</v>
      </c>
      <c r="CX146" s="8">
        <v>0</v>
      </c>
      <c r="CY146" s="8">
        <v>0</v>
      </c>
      <c r="CZ146" s="8">
        <v>0</v>
      </c>
      <c r="DA146" s="13" t="s">
        <v>2772</v>
      </c>
      <c r="DB146" s="13" t="s">
        <v>2772</v>
      </c>
      <c r="DC146" s="13" t="s">
        <v>2772</v>
      </c>
      <c r="DD146" s="13" t="s">
        <v>2772</v>
      </c>
      <c r="DE146" s="8">
        <v>0</v>
      </c>
      <c r="DF146" s="8">
        <v>0</v>
      </c>
      <c r="DG146" s="8">
        <v>0</v>
      </c>
      <c r="DH146" s="8">
        <v>0</v>
      </c>
      <c r="DI146" s="17">
        <v>0</v>
      </c>
    </row>
    <row r="147" s="1" customFormat="1" ht="15.4" customHeight="1" spans="1:113">
      <c r="A147" s="9" t="s">
        <v>3005</v>
      </c>
      <c r="B147" s="10"/>
      <c r="C147" s="10" t="s">
        <v>2275</v>
      </c>
      <c r="D147" s="10" t="s">
        <v>2777</v>
      </c>
      <c r="E147" s="8">
        <v>5727526.73</v>
      </c>
      <c r="F147" s="8">
        <v>3098816.07</v>
      </c>
      <c r="G147" s="8">
        <v>1310488</v>
      </c>
      <c r="H147" s="8">
        <v>520992</v>
      </c>
      <c r="I147" s="8">
        <v>503838</v>
      </c>
      <c r="J147" s="8">
        <v>0</v>
      </c>
      <c r="K147" s="8">
        <v>0</v>
      </c>
      <c r="L147" s="8">
        <v>305123.2</v>
      </c>
      <c r="M147" s="8">
        <v>79051.04</v>
      </c>
      <c r="N147" s="8">
        <v>153153.4</v>
      </c>
      <c r="O147" s="8">
        <v>0</v>
      </c>
      <c r="P147" s="8">
        <v>16241.03</v>
      </c>
      <c r="Q147" s="8">
        <v>182329.4</v>
      </c>
      <c r="R147" s="8">
        <v>0</v>
      </c>
      <c r="S147" s="8">
        <v>27600</v>
      </c>
      <c r="T147" s="8">
        <v>1015575.42</v>
      </c>
      <c r="U147" s="8">
        <v>302636.1</v>
      </c>
      <c r="V147" s="8">
        <v>42766</v>
      </c>
      <c r="W147" s="8">
        <v>0</v>
      </c>
      <c r="X147" s="8">
        <v>0</v>
      </c>
      <c r="Y147" s="8">
        <v>795.6</v>
      </c>
      <c r="Z147" s="8">
        <v>9356.87</v>
      </c>
      <c r="AA147" s="8">
        <v>9193</v>
      </c>
      <c r="AB147" s="8">
        <v>1554</v>
      </c>
      <c r="AC147" s="8">
        <v>0</v>
      </c>
      <c r="AD147" s="8">
        <v>69973</v>
      </c>
      <c r="AE147" s="8">
        <v>0</v>
      </c>
      <c r="AF147" s="8">
        <v>17676</v>
      </c>
      <c r="AG147" s="8">
        <v>0</v>
      </c>
      <c r="AH147" s="8">
        <v>3971</v>
      </c>
      <c r="AI147" s="8">
        <v>300600</v>
      </c>
      <c r="AJ147" s="8">
        <v>50865</v>
      </c>
      <c r="AK147" s="8">
        <v>0</v>
      </c>
      <c r="AL147" s="8">
        <v>0</v>
      </c>
      <c r="AM147" s="8">
        <v>0</v>
      </c>
      <c r="AN147" s="8">
        <v>8500</v>
      </c>
      <c r="AO147" s="8">
        <v>8480</v>
      </c>
      <c r="AP147" s="8">
        <v>0</v>
      </c>
      <c r="AQ147" s="8">
        <v>0</v>
      </c>
      <c r="AR147" s="8">
        <v>54742.95</v>
      </c>
      <c r="AS147" s="8">
        <v>5190</v>
      </c>
      <c r="AT147" s="8">
        <v>0</v>
      </c>
      <c r="AU147" s="8">
        <v>129275.9</v>
      </c>
      <c r="AV147" s="8">
        <v>1602385.24</v>
      </c>
      <c r="AW147" s="8">
        <v>0</v>
      </c>
      <c r="AX147" s="8">
        <v>0</v>
      </c>
      <c r="AY147" s="8">
        <v>0</v>
      </c>
      <c r="AZ147" s="8">
        <v>0</v>
      </c>
      <c r="BA147" s="8">
        <v>39184</v>
      </c>
      <c r="BB147" s="8">
        <v>117440</v>
      </c>
      <c r="BC147" s="8">
        <v>1367511.24</v>
      </c>
      <c r="BD147" s="8">
        <v>0</v>
      </c>
      <c r="BE147" s="8">
        <v>0</v>
      </c>
      <c r="BF147" s="8">
        <v>0</v>
      </c>
      <c r="BG147" s="8">
        <v>0</v>
      </c>
      <c r="BH147" s="8">
        <v>78250</v>
      </c>
      <c r="BI147" s="8">
        <v>0</v>
      </c>
      <c r="BJ147" s="8">
        <v>0</v>
      </c>
      <c r="BK147" s="8">
        <v>0</v>
      </c>
      <c r="BL147" s="8">
        <v>0</v>
      </c>
      <c r="BM147" s="8">
        <v>0</v>
      </c>
      <c r="BN147" s="13" t="s">
        <v>2772</v>
      </c>
      <c r="BO147" s="13" t="s">
        <v>2772</v>
      </c>
      <c r="BP147" s="13" t="s">
        <v>2772</v>
      </c>
      <c r="BQ147" s="13" t="s">
        <v>2772</v>
      </c>
      <c r="BR147" s="13" t="s">
        <v>2772</v>
      </c>
      <c r="BS147" s="13" t="s">
        <v>2772</v>
      </c>
      <c r="BT147" s="13" t="s">
        <v>2772</v>
      </c>
      <c r="BU147" s="13" t="s">
        <v>2772</v>
      </c>
      <c r="BV147" s="13" t="s">
        <v>2772</v>
      </c>
      <c r="BW147" s="13" t="s">
        <v>2772</v>
      </c>
      <c r="BX147" s="13" t="s">
        <v>2772</v>
      </c>
      <c r="BY147" s="13" t="s">
        <v>2772</v>
      </c>
      <c r="BZ147" s="13" t="s">
        <v>2772</v>
      </c>
      <c r="CA147" s="8">
        <v>10750</v>
      </c>
      <c r="CB147" s="8">
        <v>0</v>
      </c>
      <c r="CC147" s="8">
        <v>0</v>
      </c>
      <c r="CD147" s="8">
        <v>10750</v>
      </c>
      <c r="CE147" s="8">
        <v>0</v>
      </c>
      <c r="CF147" s="8">
        <v>0</v>
      </c>
      <c r="CG147" s="8">
        <v>0</v>
      </c>
      <c r="CH147" s="8">
        <v>0</v>
      </c>
      <c r="CI147" s="8">
        <v>0</v>
      </c>
      <c r="CJ147" s="8">
        <v>0</v>
      </c>
      <c r="CK147" s="8">
        <v>0</v>
      </c>
      <c r="CL147" s="8">
        <v>0</v>
      </c>
      <c r="CM147" s="8">
        <v>0</v>
      </c>
      <c r="CN147" s="8">
        <v>0</v>
      </c>
      <c r="CO147" s="8">
        <v>0</v>
      </c>
      <c r="CP147" s="8">
        <v>0</v>
      </c>
      <c r="CQ147" s="8">
        <v>0</v>
      </c>
      <c r="CR147" s="13" t="s">
        <v>2772</v>
      </c>
      <c r="CS147" s="13" t="s">
        <v>2772</v>
      </c>
      <c r="CT147" s="13" t="s">
        <v>2772</v>
      </c>
      <c r="CU147" s="8">
        <v>0</v>
      </c>
      <c r="CV147" s="8">
        <v>0</v>
      </c>
      <c r="CW147" s="8">
        <v>0</v>
      </c>
      <c r="CX147" s="8">
        <v>0</v>
      </c>
      <c r="CY147" s="8">
        <v>0</v>
      </c>
      <c r="CZ147" s="8">
        <v>0</v>
      </c>
      <c r="DA147" s="13" t="s">
        <v>2772</v>
      </c>
      <c r="DB147" s="13" t="s">
        <v>2772</v>
      </c>
      <c r="DC147" s="13" t="s">
        <v>2772</v>
      </c>
      <c r="DD147" s="13" t="s">
        <v>2772</v>
      </c>
      <c r="DE147" s="8">
        <v>0</v>
      </c>
      <c r="DF147" s="8">
        <v>0</v>
      </c>
      <c r="DG147" s="8">
        <v>0</v>
      </c>
      <c r="DH147" s="8">
        <v>0</v>
      </c>
      <c r="DI147" s="17">
        <v>0</v>
      </c>
    </row>
    <row r="148" s="1" customFormat="1" ht="15.4" customHeight="1" spans="1:113">
      <c r="A148" s="9" t="s">
        <v>3006</v>
      </c>
      <c r="B148" s="10"/>
      <c r="C148" s="10" t="s">
        <v>2275</v>
      </c>
      <c r="D148" s="10" t="s">
        <v>3007</v>
      </c>
      <c r="E148" s="8">
        <v>570000</v>
      </c>
      <c r="F148" s="8">
        <v>0</v>
      </c>
      <c r="G148" s="8">
        <v>0</v>
      </c>
      <c r="H148" s="8">
        <v>0</v>
      </c>
      <c r="I148" s="8">
        <v>0</v>
      </c>
      <c r="J148" s="8">
        <v>0</v>
      </c>
      <c r="K148" s="8">
        <v>0</v>
      </c>
      <c r="L148" s="8">
        <v>0</v>
      </c>
      <c r="M148" s="8">
        <v>0</v>
      </c>
      <c r="N148" s="8">
        <v>0</v>
      </c>
      <c r="O148" s="8">
        <v>0</v>
      </c>
      <c r="P148" s="8">
        <v>0</v>
      </c>
      <c r="Q148" s="8">
        <v>0</v>
      </c>
      <c r="R148" s="8">
        <v>0</v>
      </c>
      <c r="S148" s="8">
        <v>0</v>
      </c>
      <c r="T148" s="8">
        <v>0</v>
      </c>
      <c r="U148" s="8">
        <v>0</v>
      </c>
      <c r="V148" s="8">
        <v>0</v>
      </c>
      <c r="W148" s="8">
        <v>0</v>
      </c>
      <c r="X148" s="8">
        <v>0</v>
      </c>
      <c r="Y148" s="8">
        <v>0</v>
      </c>
      <c r="Z148" s="8">
        <v>0</v>
      </c>
      <c r="AA148" s="8">
        <v>0</v>
      </c>
      <c r="AB148" s="8">
        <v>0</v>
      </c>
      <c r="AC148" s="8">
        <v>0</v>
      </c>
      <c r="AD148" s="8">
        <v>0</v>
      </c>
      <c r="AE148" s="8">
        <v>0</v>
      </c>
      <c r="AF148" s="8">
        <v>0</v>
      </c>
      <c r="AG148" s="8">
        <v>0</v>
      </c>
      <c r="AH148" s="8">
        <v>0</v>
      </c>
      <c r="AI148" s="8">
        <v>0</v>
      </c>
      <c r="AJ148" s="8">
        <v>0</v>
      </c>
      <c r="AK148" s="8">
        <v>0</v>
      </c>
      <c r="AL148" s="8">
        <v>0</v>
      </c>
      <c r="AM148" s="8">
        <v>0</v>
      </c>
      <c r="AN148" s="8">
        <v>0</v>
      </c>
      <c r="AO148" s="8">
        <v>0</v>
      </c>
      <c r="AP148" s="8">
        <v>0</v>
      </c>
      <c r="AQ148" s="8">
        <v>0</v>
      </c>
      <c r="AR148" s="8">
        <v>0</v>
      </c>
      <c r="AS148" s="8">
        <v>0</v>
      </c>
      <c r="AT148" s="8">
        <v>0</v>
      </c>
      <c r="AU148" s="8">
        <v>0</v>
      </c>
      <c r="AV148" s="8">
        <v>570000</v>
      </c>
      <c r="AW148" s="8">
        <v>0</v>
      </c>
      <c r="AX148" s="8">
        <v>0</v>
      </c>
      <c r="AY148" s="8">
        <v>0</v>
      </c>
      <c r="AZ148" s="8">
        <v>0</v>
      </c>
      <c r="BA148" s="8">
        <v>0</v>
      </c>
      <c r="BB148" s="8">
        <v>570000</v>
      </c>
      <c r="BC148" s="8">
        <v>0</v>
      </c>
      <c r="BD148" s="8">
        <v>0</v>
      </c>
      <c r="BE148" s="8">
        <v>0</v>
      </c>
      <c r="BF148" s="8">
        <v>0</v>
      </c>
      <c r="BG148" s="8">
        <v>0</v>
      </c>
      <c r="BH148" s="8">
        <v>0</v>
      </c>
      <c r="BI148" s="8">
        <v>0</v>
      </c>
      <c r="BJ148" s="8">
        <v>0</v>
      </c>
      <c r="BK148" s="8">
        <v>0</v>
      </c>
      <c r="BL148" s="8">
        <v>0</v>
      </c>
      <c r="BM148" s="8">
        <v>0</v>
      </c>
      <c r="BN148" s="13" t="s">
        <v>2772</v>
      </c>
      <c r="BO148" s="13" t="s">
        <v>2772</v>
      </c>
      <c r="BP148" s="13" t="s">
        <v>2772</v>
      </c>
      <c r="BQ148" s="13" t="s">
        <v>2772</v>
      </c>
      <c r="BR148" s="13" t="s">
        <v>2772</v>
      </c>
      <c r="BS148" s="13" t="s">
        <v>2772</v>
      </c>
      <c r="BT148" s="13" t="s">
        <v>2772</v>
      </c>
      <c r="BU148" s="13" t="s">
        <v>2772</v>
      </c>
      <c r="BV148" s="13" t="s">
        <v>2772</v>
      </c>
      <c r="BW148" s="13" t="s">
        <v>2772</v>
      </c>
      <c r="BX148" s="13" t="s">
        <v>2772</v>
      </c>
      <c r="BY148" s="13" t="s">
        <v>2772</v>
      </c>
      <c r="BZ148" s="13" t="s">
        <v>2772</v>
      </c>
      <c r="CA148" s="8">
        <v>0</v>
      </c>
      <c r="CB148" s="8">
        <v>0</v>
      </c>
      <c r="CC148" s="8">
        <v>0</v>
      </c>
      <c r="CD148" s="8">
        <v>0</v>
      </c>
      <c r="CE148" s="8">
        <v>0</v>
      </c>
      <c r="CF148" s="8">
        <v>0</v>
      </c>
      <c r="CG148" s="8">
        <v>0</v>
      </c>
      <c r="CH148" s="8">
        <v>0</v>
      </c>
      <c r="CI148" s="8">
        <v>0</v>
      </c>
      <c r="CJ148" s="8">
        <v>0</v>
      </c>
      <c r="CK148" s="8">
        <v>0</v>
      </c>
      <c r="CL148" s="8">
        <v>0</v>
      </c>
      <c r="CM148" s="8">
        <v>0</v>
      </c>
      <c r="CN148" s="8">
        <v>0</v>
      </c>
      <c r="CO148" s="8">
        <v>0</v>
      </c>
      <c r="CP148" s="8">
        <v>0</v>
      </c>
      <c r="CQ148" s="8">
        <v>0</v>
      </c>
      <c r="CR148" s="13" t="s">
        <v>2772</v>
      </c>
      <c r="CS148" s="13" t="s">
        <v>2772</v>
      </c>
      <c r="CT148" s="13" t="s">
        <v>2772</v>
      </c>
      <c r="CU148" s="8">
        <v>0</v>
      </c>
      <c r="CV148" s="8">
        <v>0</v>
      </c>
      <c r="CW148" s="8">
        <v>0</v>
      </c>
      <c r="CX148" s="8">
        <v>0</v>
      </c>
      <c r="CY148" s="8">
        <v>0</v>
      </c>
      <c r="CZ148" s="8">
        <v>0</v>
      </c>
      <c r="DA148" s="13" t="s">
        <v>2772</v>
      </c>
      <c r="DB148" s="13" t="s">
        <v>2772</v>
      </c>
      <c r="DC148" s="13" t="s">
        <v>2772</v>
      </c>
      <c r="DD148" s="13" t="s">
        <v>2772</v>
      </c>
      <c r="DE148" s="8">
        <v>0</v>
      </c>
      <c r="DF148" s="8">
        <v>0</v>
      </c>
      <c r="DG148" s="8">
        <v>0</v>
      </c>
      <c r="DH148" s="8">
        <v>0</v>
      </c>
      <c r="DI148" s="17">
        <v>0</v>
      </c>
    </row>
    <row r="149" s="1" customFormat="1" ht="15.4" customHeight="1" spans="1:113">
      <c r="A149" s="9" t="s">
        <v>3008</v>
      </c>
      <c r="B149" s="10"/>
      <c r="C149" s="10" t="s">
        <v>2275</v>
      </c>
      <c r="D149" s="10" t="s">
        <v>3009</v>
      </c>
      <c r="E149" s="8">
        <v>570000</v>
      </c>
      <c r="F149" s="8">
        <v>0</v>
      </c>
      <c r="G149" s="8">
        <v>0</v>
      </c>
      <c r="H149" s="8">
        <v>0</v>
      </c>
      <c r="I149" s="8">
        <v>0</v>
      </c>
      <c r="J149" s="8">
        <v>0</v>
      </c>
      <c r="K149" s="8">
        <v>0</v>
      </c>
      <c r="L149" s="8">
        <v>0</v>
      </c>
      <c r="M149" s="8">
        <v>0</v>
      </c>
      <c r="N149" s="8">
        <v>0</v>
      </c>
      <c r="O149" s="8">
        <v>0</v>
      </c>
      <c r="P149" s="8">
        <v>0</v>
      </c>
      <c r="Q149" s="8">
        <v>0</v>
      </c>
      <c r="R149" s="8">
        <v>0</v>
      </c>
      <c r="S149" s="8">
        <v>0</v>
      </c>
      <c r="T149" s="8">
        <v>0</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v>0</v>
      </c>
      <c r="AK149" s="8">
        <v>0</v>
      </c>
      <c r="AL149" s="8">
        <v>0</v>
      </c>
      <c r="AM149" s="8">
        <v>0</v>
      </c>
      <c r="AN149" s="8">
        <v>0</v>
      </c>
      <c r="AO149" s="8">
        <v>0</v>
      </c>
      <c r="AP149" s="8">
        <v>0</v>
      </c>
      <c r="AQ149" s="8">
        <v>0</v>
      </c>
      <c r="AR149" s="8">
        <v>0</v>
      </c>
      <c r="AS149" s="8">
        <v>0</v>
      </c>
      <c r="AT149" s="8">
        <v>0</v>
      </c>
      <c r="AU149" s="8">
        <v>0</v>
      </c>
      <c r="AV149" s="8">
        <v>570000</v>
      </c>
      <c r="AW149" s="8">
        <v>0</v>
      </c>
      <c r="AX149" s="8">
        <v>0</v>
      </c>
      <c r="AY149" s="8">
        <v>0</v>
      </c>
      <c r="AZ149" s="8">
        <v>0</v>
      </c>
      <c r="BA149" s="8">
        <v>0</v>
      </c>
      <c r="BB149" s="8">
        <v>570000</v>
      </c>
      <c r="BC149" s="8">
        <v>0</v>
      </c>
      <c r="BD149" s="8">
        <v>0</v>
      </c>
      <c r="BE149" s="8">
        <v>0</v>
      </c>
      <c r="BF149" s="8">
        <v>0</v>
      </c>
      <c r="BG149" s="8">
        <v>0</v>
      </c>
      <c r="BH149" s="8">
        <v>0</v>
      </c>
      <c r="BI149" s="8">
        <v>0</v>
      </c>
      <c r="BJ149" s="8">
        <v>0</v>
      </c>
      <c r="BK149" s="8">
        <v>0</v>
      </c>
      <c r="BL149" s="8">
        <v>0</v>
      </c>
      <c r="BM149" s="8">
        <v>0</v>
      </c>
      <c r="BN149" s="13" t="s">
        <v>2772</v>
      </c>
      <c r="BO149" s="13" t="s">
        <v>2772</v>
      </c>
      <c r="BP149" s="13" t="s">
        <v>2772</v>
      </c>
      <c r="BQ149" s="13" t="s">
        <v>2772</v>
      </c>
      <c r="BR149" s="13" t="s">
        <v>2772</v>
      </c>
      <c r="BS149" s="13" t="s">
        <v>2772</v>
      </c>
      <c r="BT149" s="13" t="s">
        <v>2772</v>
      </c>
      <c r="BU149" s="13" t="s">
        <v>2772</v>
      </c>
      <c r="BV149" s="13" t="s">
        <v>2772</v>
      </c>
      <c r="BW149" s="13" t="s">
        <v>2772</v>
      </c>
      <c r="BX149" s="13" t="s">
        <v>2772</v>
      </c>
      <c r="BY149" s="13" t="s">
        <v>2772</v>
      </c>
      <c r="BZ149" s="13" t="s">
        <v>2772</v>
      </c>
      <c r="CA149" s="8">
        <v>0</v>
      </c>
      <c r="CB149" s="8">
        <v>0</v>
      </c>
      <c r="CC149" s="8">
        <v>0</v>
      </c>
      <c r="CD149" s="8">
        <v>0</v>
      </c>
      <c r="CE149" s="8">
        <v>0</v>
      </c>
      <c r="CF149" s="8">
        <v>0</v>
      </c>
      <c r="CG149" s="8">
        <v>0</v>
      </c>
      <c r="CH149" s="8">
        <v>0</v>
      </c>
      <c r="CI149" s="8">
        <v>0</v>
      </c>
      <c r="CJ149" s="8">
        <v>0</v>
      </c>
      <c r="CK149" s="8">
        <v>0</v>
      </c>
      <c r="CL149" s="8">
        <v>0</v>
      </c>
      <c r="CM149" s="8">
        <v>0</v>
      </c>
      <c r="CN149" s="8">
        <v>0</v>
      </c>
      <c r="CO149" s="8">
        <v>0</v>
      </c>
      <c r="CP149" s="8">
        <v>0</v>
      </c>
      <c r="CQ149" s="8">
        <v>0</v>
      </c>
      <c r="CR149" s="13" t="s">
        <v>2772</v>
      </c>
      <c r="CS149" s="13" t="s">
        <v>2772</v>
      </c>
      <c r="CT149" s="13" t="s">
        <v>2772</v>
      </c>
      <c r="CU149" s="8">
        <v>0</v>
      </c>
      <c r="CV149" s="8">
        <v>0</v>
      </c>
      <c r="CW149" s="8">
        <v>0</v>
      </c>
      <c r="CX149" s="8">
        <v>0</v>
      </c>
      <c r="CY149" s="8">
        <v>0</v>
      </c>
      <c r="CZ149" s="8">
        <v>0</v>
      </c>
      <c r="DA149" s="13" t="s">
        <v>2772</v>
      </c>
      <c r="DB149" s="13" t="s">
        <v>2772</v>
      </c>
      <c r="DC149" s="13" t="s">
        <v>2772</v>
      </c>
      <c r="DD149" s="13" t="s">
        <v>2772</v>
      </c>
      <c r="DE149" s="8">
        <v>0</v>
      </c>
      <c r="DF149" s="8">
        <v>0</v>
      </c>
      <c r="DG149" s="8">
        <v>0</v>
      </c>
      <c r="DH149" s="8">
        <v>0</v>
      </c>
      <c r="DI149" s="17">
        <v>0</v>
      </c>
    </row>
    <row r="150" s="1" customFormat="1" ht="15.4" customHeight="1" spans="1:113">
      <c r="A150" s="9" t="s">
        <v>3010</v>
      </c>
      <c r="B150" s="10"/>
      <c r="C150" s="10" t="s">
        <v>2275</v>
      </c>
      <c r="D150" s="10" t="s">
        <v>3011</v>
      </c>
      <c r="E150" s="8">
        <v>8669849.71</v>
      </c>
      <c r="F150" s="8">
        <v>2371581.6</v>
      </c>
      <c r="G150" s="8">
        <v>701312</v>
      </c>
      <c r="H150" s="8">
        <v>100174</v>
      </c>
      <c r="I150" s="8">
        <v>333990</v>
      </c>
      <c r="J150" s="8">
        <v>0</v>
      </c>
      <c r="K150" s="8">
        <v>0</v>
      </c>
      <c r="L150" s="8">
        <v>99699</v>
      </c>
      <c r="M150" s="8">
        <v>26289</v>
      </c>
      <c r="N150" s="8">
        <v>32796</v>
      </c>
      <c r="O150" s="8">
        <v>0</v>
      </c>
      <c r="P150" s="8">
        <v>542745</v>
      </c>
      <c r="Q150" s="8">
        <v>154254</v>
      </c>
      <c r="R150" s="8">
        <v>0</v>
      </c>
      <c r="S150" s="8">
        <v>380322.6</v>
      </c>
      <c r="T150" s="8">
        <v>4917203.11</v>
      </c>
      <c r="U150" s="8">
        <v>352406</v>
      </c>
      <c r="V150" s="8">
        <v>258734</v>
      </c>
      <c r="W150" s="8">
        <v>262800</v>
      </c>
      <c r="X150" s="8">
        <v>0</v>
      </c>
      <c r="Y150" s="8">
        <v>5981.6</v>
      </c>
      <c r="Z150" s="8">
        <v>27525</v>
      </c>
      <c r="AA150" s="8">
        <v>0</v>
      </c>
      <c r="AB150" s="8">
        <v>0</v>
      </c>
      <c r="AC150" s="8">
        <v>4600</v>
      </c>
      <c r="AD150" s="8">
        <v>75434</v>
      </c>
      <c r="AE150" s="8">
        <v>0</v>
      </c>
      <c r="AF150" s="8">
        <v>1444371</v>
      </c>
      <c r="AG150" s="8">
        <v>26400</v>
      </c>
      <c r="AH150" s="8">
        <v>256013.51</v>
      </c>
      <c r="AI150" s="8">
        <v>301000</v>
      </c>
      <c r="AJ150" s="8">
        <v>52685</v>
      </c>
      <c r="AK150" s="8">
        <v>0</v>
      </c>
      <c r="AL150" s="8">
        <v>0</v>
      </c>
      <c r="AM150" s="8">
        <v>0</v>
      </c>
      <c r="AN150" s="8">
        <v>42000</v>
      </c>
      <c r="AO150" s="8">
        <v>1666800</v>
      </c>
      <c r="AP150" s="8">
        <v>0</v>
      </c>
      <c r="AQ150" s="8">
        <v>0</v>
      </c>
      <c r="AR150" s="8">
        <v>0</v>
      </c>
      <c r="AS150" s="8">
        <v>80490</v>
      </c>
      <c r="AT150" s="8">
        <v>0</v>
      </c>
      <c r="AU150" s="8">
        <v>59963</v>
      </c>
      <c r="AV150" s="8">
        <v>1286925</v>
      </c>
      <c r="AW150" s="8">
        <v>0</v>
      </c>
      <c r="AX150" s="8">
        <v>0</v>
      </c>
      <c r="AY150" s="8">
        <v>0</v>
      </c>
      <c r="AZ150" s="8">
        <v>0</v>
      </c>
      <c r="BA150" s="8">
        <v>286925</v>
      </c>
      <c r="BB150" s="8">
        <v>1000000</v>
      </c>
      <c r="BC150" s="8">
        <v>0</v>
      </c>
      <c r="BD150" s="8">
        <v>0</v>
      </c>
      <c r="BE150" s="8">
        <v>0</v>
      </c>
      <c r="BF150" s="8">
        <v>0</v>
      </c>
      <c r="BG150" s="8">
        <v>0</v>
      </c>
      <c r="BH150" s="8">
        <v>0</v>
      </c>
      <c r="BI150" s="8">
        <v>0</v>
      </c>
      <c r="BJ150" s="8">
        <v>0</v>
      </c>
      <c r="BK150" s="8">
        <v>0</v>
      </c>
      <c r="BL150" s="8">
        <v>0</v>
      </c>
      <c r="BM150" s="8">
        <v>0</v>
      </c>
      <c r="BN150" s="13" t="s">
        <v>2772</v>
      </c>
      <c r="BO150" s="13" t="s">
        <v>2772</v>
      </c>
      <c r="BP150" s="13" t="s">
        <v>2772</v>
      </c>
      <c r="BQ150" s="13" t="s">
        <v>2772</v>
      </c>
      <c r="BR150" s="13" t="s">
        <v>2772</v>
      </c>
      <c r="BS150" s="13" t="s">
        <v>2772</v>
      </c>
      <c r="BT150" s="13" t="s">
        <v>2772</v>
      </c>
      <c r="BU150" s="13" t="s">
        <v>2772</v>
      </c>
      <c r="BV150" s="13" t="s">
        <v>2772</v>
      </c>
      <c r="BW150" s="13" t="s">
        <v>2772</v>
      </c>
      <c r="BX150" s="13" t="s">
        <v>2772</v>
      </c>
      <c r="BY150" s="13" t="s">
        <v>2772</v>
      </c>
      <c r="BZ150" s="13" t="s">
        <v>2772</v>
      </c>
      <c r="CA150" s="8">
        <v>94140</v>
      </c>
      <c r="CB150" s="8">
        <v>0</v>
      </c>
      <c r="CC150" s="8">
        <v>94140</v>
      </c>
      <c r="CD150" s="8">
        <v>0</v>
      </c>
      <c r="CE150" s="8">
        <v>0</v>
      </c>
      <c r="CF150" s="8">
        <v>0</v>
      </c>
      <c r="CG150" s="8">
        <v>0</v>
      </c>
      <c r="CH150" s="8">
        <v>0</v>
      </c>
      <c r="CI150" s="8">
        <v>0</v>
      </c>
      <c r="CJ150" s="8">
        <v>0</v>
      </c>
      <c r="CK150" s="8">
        <v>0</v>
      </c>
      <c r="CL150" s="8">
        <v>0</v>
      </c>
      <c r="CM150" s="8">
        <v>0</v>
      </c>
      <c r="CN150" s="8">
        <v>0</v>
      </c>
      <c r="CO150" s="8">
        <v>0</v>
      </c>
      <c r="CP150" s="8">
        <v>0</v>
      </c>
      <c r="CQ150" s="8">
        <v>0</v>
      </c>
      <c r="CR150" s="13" t="s">
        <v>2772</v>
      </c>
      <c r="CS150" s="13" t="s">
        <v>2772</v>
      </c>
      <c r="CT150" s="13" t="s">
        <v>2772</v>
      </c>
      <c r="CU150" s="8">
        <v>0</v>
      </c>
      <c r="CV150" s="8">
        <v>0</v>
      </c>
      <c r="CW150" s="8">
        <v>0</v>
      </c>
      <c r="CX150" s="8">
        <v>0</v>
      </c>
      <c r="CY150" s="8">
        <v>0</v>
      </c>
      <c r="CZ150" s="8">
        <v>0</v>
      </c>
      <c r="DA150" s="13" t="s">
        <v>2772</v>
      </c>
      <c r="DB150" s="13" t="s">
        <v>2772</v>
      </c>
      <c r="DC150" s="13" t="s">
        <v>2772</v>
      </c>
      <c r="DD150" s="13" t="s">
        <v>2772</v>
      </c>
      <c r="DE150" s="8">
        <v>0</v>
      </c>
      <c r="DF150" s="8">
        <v>0</v>
      </c>
      <c r="DG150" s="8">
        <v>0</v>
      </c>
      <c r="DH150" s="8">
        <v>0</v>
      </c>
      <c r="DI150" s="17">
        <v>0</v>
      </c>
    </row>
    <row r="151" s="1" customFormat="1" ht="15.4" customHeight="1" spans="1:113">
      <c r="A151" s="9" t="s">
        <v>3012</v>
      </c>
      <c r="B151" s="10"/>
      <c r="C151" s="10" t="s">
        <v>2275</v>
      </c>
      <c r="D151" s="10" t="s">
        <v>2777</v>
      </c>
      <c r="E151" s="8">
        <v>8609849.71</v>
      </c>
      <c r="F151" s="8">
        <v>2371581.6</v>
      </c>
      <c r="G151" s="8">
        <v>701312</v>
      </c>
      <c r="H151" s="8">
        <v>100174</v>
      </c>
      <c r="I151" s="8">
        <v>333990</v>
      </c>
      <c r="J151" s="8">
        <v>0</v>
      </c>
      <c r="K151" s="8">
        <v>0</v>
      </c>
      <c r="L151" s="8">
        <v>99699</v>
      </c>
      <c r="M151" s="8">
        <v>26289</v>
      </c>
      <c r="N151" s="8">
        <v>32796</v>
      </c>
      <c r="O151" s="8">
        <v>0</v>
      </c>
      <c r="P151" s="8">
        <v>542745</v>
      </c>
      <c r="Q151" s="8">
        <v>154254</v>
      </c>
      <c r="R151" s="8">
        <v>0</v>
      </c>
      <c r="S151" s="8">
        <v>380322.6</v>
      </c>
      <c r="T151" s="8">
        <v>4857203.11</v>
      </c>
      <c r="U151" s="8">
        <v>292406</v>
      </c>
      <c r="V151" s="8">
        <v>258734</v>
      </c>
      <c r="W151" s="8">
        <v>262800</v>
      </c>
      <c r="X151" s="8">
        <v>0</v>
      </c>
      <c r="Y151" s="8">
        <v>5981.6</v>
      </c>
      <c r="Z151" s="8">
        <v>27525</v>
      </c>
      <c r="AA151" s="8">
        <v>0</v>
      </c>
      <c r="AB151" s="8">
        <v>0</v>
      </c>
      <c r="AC151" s="8">
        <v>4600</v>
      </c>
      <c r="AD151" s="8">
        <v>75434</v>
      </c>
      <c r="AE151" s="8">
        <v>0</v>
      </c>
      <c r="AF151" s="8">
        <v>1444371</v>
      </c>
      <c r="AG151" s="8">
        <v>26400</v>
      </c>
      <c r="AH151" s="8">
        <v>256013.51</v>
      </c>
      <c r="AI151" s="8">
        <v>301000</v>
      </c>
      <c r="AJ151" s="8">
        <v>52685</v>
      </c>
      <c r="AK151" s="8">
        <v>0</v>
      </c>
      <c r="AL151" s="8">
        <v>0</v>
      </c>
      <c r="AM151" s="8">
        <v>0</v>
      </c>
      <c r="AN151" s="8">
        <v>42000</v>
      </c>
      <c r="AO151" s="8">
        <v>1666800</v>
      </c>
      <c r="AP151" s="8">
        <v>0</v>
      </c>
      <c r="AQ151" s="8">
        <v>0</v>
      </c>
      <c r="AR151" s="8">
        <v>0</v>
      </c>
      <c r="AS151" s="8">
        <v>80490</v>
      </c>
      <c r="AT151" s="8">
        <v>0</v>
      </c>
      <c r="AU151" s="8">
        <v>59963</v>
      </c>
      <c r="AV151" s="8">
        <v>1286925</v>
      </c>
      <c r="AW151" s="8">
        <v>0</v>
      </c>
      <c r="AX151" s="8">
        <v>0</v>
      </c>
      <c r="AY151" s="8">
        <v>0</v>
      </c>
      <c r="AZ151" s="8">
        <v>0</v>
      </c>
      <c r="BA151" s="8">
        <v>286925</v>
      </c>
      <c r="BB151" s="8">
        <v>1000000</v>
      </c>
      <c r="BC151" s="8">
        <v>0</v>
      </c>
      <c r="BD151" s="8">
        <v>0</v>
      </c>
      <c r="BE151" s="8">
        <v>0</v>
      </c>
      <c r="BF151" s="8">
        <v>0</v>
      </c>
      <c r="BG151" s="8">
        <v>0</v>
      </c>
      <c r="BH151" s="8">
        <v>0</v>
      </c>
      <c r="BI151" s="8">
        <v>0</v>
      </c>
      <c r="BJ151" s="8">
        <v>0</v>
      </c>
      <c r="BK151" s="8">
        <v>0</v>
      </c>
      <c r="BL151" s="8">
        <v>0</v>
      </c>
      <c r="BM151" s="8">
        <v>0</v>
      </c>
      <c r="BN151" s="13" t="s">
        <v>2772</v>
      </c>
      <c r="BO151" s="13" t="s">
        <v>2772</v>
      </c>
      <c r="BP151" s="13" t="s">
        <v>2772</v>
      </c>
      <c r="BQ151" s="13" t="s">
        <v>2772</v>
      </c>
      <c r="BR151" s="13" t="s">
        <v>2772</v>
      </c>
      <c r="BS151" s="13" t="s">
        <v>2772</v>
      </c>
      <c r="BT151" s="13" t="s">
        <v>2772</v>
      </c>
      <c r="BU151" s="13" t="s">
        <v>2772</v>
      </c>
      <c r="BV151" s="13" t="s">
        <v>2772</v>
      </c>
      <c r="BW151" s="13" t="s">
        <v>2772</v>
      </c>
      <c r="BX151" s="13" t="s">
        <v>2772</v>
      </c>
      <c r="BY151" s="13" t="s">
        <v>2772</v>
      </c>
      <c r="BZ151" s="13" t="s">
        <v>2772</v>
      </c>
      <c r="CA151" s="8">
        <v>94140</v>
      </c>
      <c r="CB151" s="8">
        <v>0</v>
      </c>
      <c r="CC151" s="8">
        <v>94140</v>
      </c>
      <c r="CD151" s="8">
        <v>0</v>
      </c>
      <c r="CE151" s="8">
        <v>0</v>
      </c>
      <c r="CF151" s="8">
        <v>0</v>
      </c>
      <c r="CG151" s="8">
        <v>0</v>
      </c>
      <c r="CH151" s="8">
        <v>0</v>
      </c>
      <c r="CI151" s="8">
        <v>0</v>
      </c>
      <c r="CJ151" s="8">
        <v>0</v>
      </c>
      <c r="CK151" s="8">
        <v>0</v>
      </c>
      <c r="CL151" s="8">
        <v>0</v>
      </c>
      <c r="CM151" s="8">
        <v>0</v>
      </c>
      <c r="CN151" s="8">
        <v>0</v>
      </c>
      <c r="CO151" s="8">
        <v>0</v>
      </c>
      <c r="CP151" s="8">
        <v>0</v>
      </c>
      <c r="CQ151" s="8">
        <v>0</v>
      </c>
      <c r="CR151" s="13" t="s">
        <v>2772</v>
      </c>
      <c r="CS151" s="13" t="s">
        <v>2772</v>
      </c>
      <c r="CT151" s="13" t="s">
        <v>2772</v>
      </c>
      <c r="CU151" s="8">
        <v>0</v>
      </c>
      <c r="CV151" s="8">
        <v>0</v>
      </c>
      <c r="CW151" s="8">
        <v>0</v>
      </c>
      <c r="CX151" s="8">
        <v>0</v>
      </c>
      <c r="CY151" s="8">
        <v>0</v>
      </c>
      <c r="CZ151" s="8">
        <v>0</v>
      </c>
      <c r="DA151" s="13" t="s">
        <v>2772</v>
      </c>
      <c r="DB151" s="13" t="s">
        <v>2772</v>
      </c>
      <c r="DC151" s="13" t="s">
        <v>2772</v>
      </c>
      <c r="DD151" s="13" t="s">
        <v>2772</v>
      </c>
      <c r="DE151" s="8">
        <v>0</v>
      </c>
      <c r="DF151" s="8">
        <v>0</v>
      </c>
      <c r="DG151" s="8">
        <v>0</v>
      </c>
      <c r="DH151" s="8">
        <v>0</v>
      </c>
      <c r="DI151" s="17">
        <v>0</v>
      </c>
    </row>
    <row r="152" s="1" customFormat="1" ht="15.4" customHeight="1" spans="1:113">
      <c r="A152" s="9" t="s">
        <v>3013</v>
      </c>
      <c r="B152" s="10"/>
      <c r="C152" s="10" t="s">
        <v>2275</v>
      </c>
      <c r="D152" s="10" t="s">
        <v>2797</v>
      </c>
      <c r="E152" s="8">
        <v>60000</v>
      </c>
      <c r="F152" s="8">
        <v>0</v>
      </c>
      <c r="G152" s="8">
        <v>0</v>
      </c>
      <c r="H152" s="8">
        <v>0</v>
      </c>
      <c r="I152" s="8">
        <v>0</v>
      </c>
      <c r="J152" s="8">
        <v>0</v>
      </c>
      <c r="K152" s="8">
        <v>0</v>
      </c>
      <c r="L152" s="8">
        <v>0</v>
      </c>
      <c r="M152" s="8">
        <v>0</v>
      </c>
      <c r="N152" s="8">
        <v>0</v>
      </c>
      <c r="O152" s="8">
        <v>0</v>
      </c>
      <c r="P152" s="8">
        <v>0</v>
      </c>
      <c r="Q152" s="8">
        <v>0</v>
      </c>
      <c r="R152" s="8">
        <v>0</v>
      </c>
      <c r="S152" s="8">
        <v>0</v>
      </c>
      <c r="T152" s="8">
        <v>60000</v>
      </c>
      <c r="U152" s="8">
        <v>60000</v>
      </c>
      <c r="V152" s="8">
        <v>0</v>
      </c>
      <c r="W152" s="8">
        <v>0</v>
      </c>
      <c r="X152" s="8">
        <v>0</v>
      </c>
      <c r="Y152" s="8">
        <v>0</v>
      </c>
      <c r="Z152" s="8">
        <v>0</v>
      </c>
      <c r="AA152" s="8">
        <v>0</v>
      </c>
      <c r="AB152" s="8">
        <v>0</v>
      </c>
      <c r="AC152" s="8">
        <v>0</v>
      </c>
      <c r="AD152" s="8">
        <v>0</v>
      </c>
      <c r="AE152" s="8">
        <v>0</v>
      </c>
      <c r="AF152" s="8">
        <v>0</v>
      </c>
      <c r="AG152" s="8">
        <v>0</v>
      </c>
      <c r="AH152" s="8">
        <v>0</v>
      </c>
      <c r="AI152" s="8">
        <v>0</v>
      </c>
      <c r="AJ152" s="8">
        <v>0</v>
      </c>
      <c r="AK152" s="8">
        <v>0</v>
      </c>
      <c r="AL152" s="8">
        <v>0</v>
      </c>
      <c r="AM152" s="8">
        <v>0</v>
      </c>
      <c r="AN152" s="8">
        <v>0</v>
      </c>
      <c r="AO152" s="8">
        <v>0</v>
      </c>
      <c r="AP152" s="8">
        <v>0</v>
      </c>
      <c r="AQ152" s="8">
        <v>0</v>
      </c>
      <c r="AR152" s="8">
        <v>0</v>
      </c>
      <c r="AS152" s="8">
        <v>0</v>
      </c>
      <c r="AT152" s="8">
        <v>0</v>
      </c>
      <c r="AU152" s="8">
        <v>0</v>
      </c>
      <c r="AV152" s="8">
        <v>0</v>
      </c>
      <c r="AW152" s="8">
        <v>0</v>
      </c>
      <c r="AX152" s="8">
        <v>0</v>
      </c>
      <c r="AY152" s="8">
        <v>0</v>
      </c>
      <c r="AZ152" s="8">
        <v>0</v>
      </c>
      <c r="BA152" s="8">
        <v>0</v>
      </c>
      <c r="BB152" s="8">
        <v>0</v>
      </c>
      <c r="BC152" s="8">
        <v>0</v>
      </c>
      <c r="BD152" s="8">
        <v>0</v>
      </c>
      <c r="BE152" s="8">
        <v>0</v>
      </c>
      <c r="BF152" s="8">
        <v>0</v>
      </c>
      <c r="BG152" s="8">
        <v>0</v>
      </c>
      <c r="BH152" s="8">
        <v>0</v>
      </c>
      <c r="BI152" s="8">
        <v>0</v>
      </c>
      <c r="BJ152" s="8">
        <v>0</v>
      </c>
      <c r="BK152" s="8">
        <v>0</v>
      </c>
      <c r="BL152" s="8">
        <v>0</v>
      </c>
      <c r="BM152" s="8">
        <v>0</v>
      </c>
      <c r="BN152" s="13" t="s">
        <v>2772</v>
      </c>
      <c r="BO152" s="13" t="s">
        <v>2772</v>
      </c>
      <c r="BP152" s="13" t="s">
        <v>2772</v>
      </c>
      <c r="BQ152" s="13" t="s">
        <v>2772</v>
      </c>
      <c r="BR152" s="13" t="s">
        <v>2772</v>
      </c>
      <c r="BS152" s="13" t="s">
        <v>2772</v>
      </c>
      <c r="BT152" s="13" t="s">
        <v>2772</v>
      </c>
      <c r="BU152" s="13" t="s">
        <v>2772</v>
      </c>
      <c r="BV152" s="13" t="s">
        <v>2772</v>
      </c>
      <c r="BW152" s="13" t="s">
        <v>2772</v>
      </c>
      <c r="BX152" s="13" t="s">
        <v>2772</v>
      </c>
      <c r="BY152" s="13" t="s">
        <v>2772</v>
      </c>
      <c r="BZ152" s="13" t="s">
        <v>2772</v>
      </c>
      <c r="CA152" s="8">
        <v>0</v>
      </c>
      <c r="CB152" s="8">
        <v>0</v>
      </c>
      <c r="CC152" s="8">
        <v>0</v>
      </c>
      <c r="CD152" s="8">
        <v>0</v>
      </c>
      <c r="CE152" s="8">
        <v>0</v>
      </c>
      <c r="CF152" s="8">
        <v>0</v>
      </c>
      <c r="CG152" s="8">
        <v>0</v>
      </c>
      <c r="CH152" s="8">
        <v>0</v>
      </c>
      <c r="CI152" s="8">
        <v>0</v>
      </c>
      <c r="CJ152" s="8">
        <v>0</v>
      </c>
      <c r="CK152" s="8">
        <v>0</v>
      </c>
      <c r="CL152" s="8">
        <v>0</v>
      </c>
      <c r="CM152" s="8">
        <v>0</v>
      </c>
      <c r="CN152" s="8">
        <v>0</v>
      </c>
      <c r="CO152" s="8">
        <v>0</v>
      </c>
      <c r="CP152" s="8">
        <v>0</v>
      </c>
      <c r="CQ152" s="8">
        <v>0</v>
      </c>
      <c r="CR152" s="13" t="s">
        <v>2772</v>
      </c>
      <c r="CS152" s="13" t="s">
        <v>2772</v>
      </c>
      <c r="CT152" s="13" t="s">
        <v>2772</v>
      </c>
      <c r="CU152" s="8">
        <v>0</v>
      </c>
      <c r="CV152" s="8">
        <v>0</v>
      </c>
      <c r="CW152" s="8">
        <v>0</v>
      </c>
      <c r="CX152" s="8">
        <v>0</v>
      </c>
      <c r="CY152" s="8">
        <v>0</v>
      </c>
      <c r="CZ152" s="8">
        <v>0</v>
      </c>
      <c r="DA152" s="13" t="s">
        <v>2772</v>
      </c>
      <c r="DB152" s="13" t="s">
        <v>2772</v>
      </c>
      <c r="DC152" s="13" t="s">
        <v>2772</v>
      </c>
      <c r="DD152" s="13" t="s">
        <v>2772</v>
      </c>
      <c r="DE152" s="8">
        <v>0</v>
      </c>
      <c r="DF152" s="8">
        <v>0</v>
      </c>
      <c r="DG152" s="8">
        <v>0</v>
      </c>
      <c r="DH152" s="8">
        <v>0</v>
      </c>
      <c r="DI152" s="17">
        <v>0</v>
      </c>
    </row>
    <row r="153" s="1" customFormat="1" ht="15.4" customHeight="1" spans="1:113">
      <c r="A153" s="9" t="s">
        <v>3014</v>
      </c>
      <c r="B153" s="10"/>
      <c r="C153" s="10" t="s">
        <v>2275</v>
      </c>
      <c r="D153" s="10" t="s">
        <v>3015</v>
      </c>
      <c r="E153" s="8">
        <v>2254758</v>
      </c>
      <c r="F153" s="8">
        <v>674758</v>
      </c>
      <c r="G153" s="8">
        <v>0</v>
      </c>
      <c r="H153" s="8">
        <v>0</v>
      </c>
      <c r="I153" s="8">
        <v>0</v>
      </c>
      <c r="J153" s="8">
        <v>0</v>
      </c>
      <c r="K153" s="8">
        <v>0</v>
      </c>
      <c r="L153" s="8">
        <v>0</v>
      </c>
      <c r="M153" s="8">
        <v>0</v>
      </c>
      <c r="N153" s="8">
        <v>0</v>
      </c>
      <c r="O153" s="8">
        <v>0</v>
      </c>
      <c r="P153" s="8">
        <v>674758</v>
      </c>
      <c r="Q153" s="8">
        <v>0</v>
      </c>
      <c r="R153" s="8">
        <v>0</v>
      </c>
      <c r="S153" s="8">
        <v>0</v>
      </c>
      <c r="T153" s="8">
        <v>1000000</v>
      </c>
      <c r="U153" s="8">
        <v>200000</v>
      </c>
      <c r="V153" s="8">
        <v>0</v>
      </c>
      <c r="W153" s="8">
        <v>0</v>
      </c>
      <c r="X153" s="8">
        <v>0</v>
      </c>
      <c r="Y153" s="8">
        <v>0</v>
      </c>
      <c r="Z153" s="8">
        <v>0</v>
      </c>
      <c r="AA153" s="8">
        <v>0</v>
      </c>
      <c r="AB153" s="8">
        <v>0</v>
      </c>
      <c r="AC153" s="8">
        <v>0</v>
      </c>
      <c r="AD153" s="8">
        <v>0</v>
      </c>
      <c r="AE153" s="8">
        <v>0</v>
      </c>
      <c r="AF153" s="8">
        <v>800000</v>
      </c>
      <c r="AG153" s="8">
        <v>0</v>
      </c>
      <c r="AH153" s="8">
        <v>0</v>
      </c>
      <c r="AI153" s="8">
        <v>0</v>
      </c>
      <c r="AJ153" s="8">
        <v>0</v>
      </c>
      <c r="AK153" s="8">
        <v>0</v>
      </c>
      <c r="AL153" s="8">
        <v>0</v>
      </c>
      <c r="AM153" s="8">
        <v>0</v>
      </c>
      <c r="AN153" s="8">
        <v>0</v>
      </c>
      <c r="AO153" s="8">
        <v>0</v>
      </c>
      <c r="AP153" s="8">
        <v>0</v>
      </c>
      <c r="AQ153" s="8">
        <v>0</v>
      </c>
      <c r="AR153" s="8">
        <v>0</v>
      </c>
      <c r="AS153" s="8">
        <v>0</v>
      </c>
      <c r="AT153" s="8">
        <v>0</v>
      </c>
      <c r="AU153" s="8">
        <v>0</v>
      </c>
      <c r="AV153" s="8">
        <v>580000</v>
      </c>
      <c r="AW153" s="8">
        <v>0</v>
      </c>
      <c r="AX153" s="8">
        <v>0</v>
      </c>
      <c r="AY153" s="8">
        <v>580000</v>
      </c>
      <c r="AZ153" s="8">
        <v>0</v>
      </c>
      <c r="BA153" s="8">
        <v>0</v>
      </c>
      <c r="BB153" s="8">
        <v>0</v>
      </c>
      <c r="BC153" s="8">
        <v>0</v>
      </c>
      <c r="BD153" s="8">
        <v>0</v>
      </c>
      <c r="BE153" s="8">
        <v>0</v>
      </c>
      <c r="BF153" s="8">
        <v>0</v>
      </c>
      <c r="BG153" s="8">
        <v>0</v>
      </c>
      <c r="BH153" s="8">
        <v>0</v>
      </c>
      <c r="BI153" s="8">
        <v>0</v>
      </c>
      <c r="BJ153" s="8">
        <v>0</v>
      </c>
      <c r="BK153" s="8">
        <v>0</v>
      </c>
      <c r="BL153" s="8">
        <v>0</v>
      </c>
      <c r="BM153" s="8">
        <v>0</v>
      </c>
      <c r="BN153" s="13" t="s">
        <v>2772</v>
      </c>
      <c r="BO153" s="13" t="s">
        <v>2772</v>
      </c>
      <c r="BP153" s="13" t="s">
        <v>2772</v>
      </c>
      <c r="BQ153" s="13" t="s">
        <v>2772</v>
      </c>
      <c r="BR153" s="13" t="s">
        <v>2772</v>
      </c>
      <c r="BS153" s="13" t="s">
        <v>2772</v>
      </c>
      <c r="BT153" s="13" t="s">
        <v>2772</v>
      </c>
      <c r="BU153" s="13" t="s">
        <v>2772</v>
      </c>
      <c r="BV153" s="13" t="s">
        <v>2772</v>
      </c>
      <c r="BW153" s="13" t="s">
        <v>2772</v>
      </c>
      <c r="BX153" s="13" t="s">
        <v>2772</v>
      </c>
      <c r="BY153" s="13" t="s">
        <v>2772</v>
      </c>
      <c r="BZ153" s="13" t="s">
        <v>2772</v>
      </c>
      <c r="CA153" s="8">
        <v>0</v>
      </c>
      <c r="CB153" s="8">
        <v>0</v>
      </c>
      <c r="CC153" s="8">
        <v>0</v>
      </c>
      <c r="CD153" s="8">
        <v>0</v>
      </c>
      <c r="CE153" s="8">
        <v>0</v>
      </c>
      <c r="CF153" s="8">
        <v>0</v>
      </c>
      <c r="CG153" s="8">
        <v>0</v>
      </c>
      <c r="CH153" s="8">
        <v>0</v>
      </c>
      <c r="CI153" s="8">
        <v>0</v>
      </c>
      <c r="CJ153" s="8">
        <v>0</v>
      </c>
      <c r="CK153" s="8">
        <v>0</v>
      </c>
      <c r="CL153" s="8">
        <v>0</v>
      </c>
      <c r="CM153" s="8">
        <v>0</v>
      </c>
      <c r="CN153" s="8">
        <v>0</v>
      </c>
      <c r="CO153" s="8">
        <v>0</v>
      </c>
      <c r="CP153" s="8">
        <v>0</v>
      </c>
      <c r="CQ153" s="8">
        <v>0</v>
      </c>
      <c r="CR153" s="13" t="s">
        <v>2772</v>
      </c>
      <c r="CS153" s="13" t="s">
        <v>2772</v>
      </c>
      <c r="CT153" s="13" t="s">
        <v>2772</v>
      </c>
      <c r="CU153" s="8">
        <v>0</v>
      </c>
      <c r="CV153" s="8">
        <v>0</v>
      </c>
      <c r="CW153" s="8">
        <v>0</v>
      </c>
      <c r="CX153" s="8">
        <v>0</v>
      </c>
      <c r="CY153" s="8">
        <v>0</v>
      </c>
      <c r="CZ153" s="8">
        <v>0</v>
      </c>
      <c r="DA153" s="13" t="s">
        <v>2772</v>
      </c>
      <c r="DB153" s="13" t="s">
        <v>2772</v>
      </c>
      <c r="DC153" s="13" t="s">
        <v>2772</v>
      </c>
      <c r="DD153" s="13" t="s">
        <v>2772</v>
      </c>
      <c r="DE153" s="8">
        <v>0</v>
      </c>
      <c r="DF153" s="8">
        <v>0</v>
      </c>
      <c r="DG153" s="8">
        <v>0</v>
      </c>
      <c r="DH153" s="8">
        <v>0</v>
      </c>
      <c r="DI153" s="17">
        <v>0</v>
      </c>
    </row>
    <row r="154" s="1" customFormat="1" ht="15.4" customHeight="1" spans="1:113">
      <c r="A154" s="9" t="s">
        <v>3016</v>
      </c>
      <c r="B154" s="10"/>
      <c r="C154" s="10" t="s">
        <v>2275</v>
      </c>
      <c r="D154" s="10" t="s">
        <v>3017</v>
      </c>
      <c r="E154" s="8">
        <v>2254758</v>
      </c>
      <c r="F154" s="8">
        <v>674758</v>
      </c>
      <c r="G154" s="8">
        <v>0</v>
      </c>
      <c r="H154" s="8">
        <v>0</v>
      </c>
      <c r="I154" s="8">
        <v>0</v>
      </c>
      <c r="J154" s="8">
        <v>0</v>
      </c>
      <c r="K154" s="8">
        <v>0</v>
      </c>
      <c r="L154" s="8">
        <v>0</v>
      </c>
      <c r="M154" s="8">
        <v>0</v>
      </c>
      <c r="N154" s="8">
        <v>0</v>
      </c>
      <c r="O154" s="8">
        <v>0</v>
      </c>
      <c r="P154" s="8">
        <v>674758</v>
      </c>
      <c r="Q154" s="8">
        <v>0</v>
      </c>
      <c r="R154" s="8">
        <v>0</v>
      </c>
      <c r="S154" s="8">
        <v>0</v>
      </c>
      <c r="T154" s="8">
        <v>1000000</v>
      </c>
      <c r="U154" s="8">
        <v>200000</v>
      </c>
      <c r="V154" s="8">
        <v>0</v>
      </c>
      <c r="W154" s="8">
        <v>0</v>
      </c>
      <c r="X154" s="8">
        <v>0</v>
      </c>
      <c r="Y154" s="8">
        <v>0</v>
      </c>
      <c r="Z154" s="8">
        <v>0</v>
      </c>
      <c r="AA154" s="8">
        <v>0</v>
      </c>
      <c r="AB154" s="8">
        <v>0</v>
      </c>
      <c r="AC154" s="8">
        <v>0</v>
      </c>
      <c r="AD154" s="8">
        <v>0</v>
      </c>
      <c r="AE154" s="8">
        <v>0</v>
      </c>
      <c r="AF154" s="8">
        <v>800000</v>
      </c>
      <c r="AG154" s="8">
        <v>0</v>
      </c>
      <c r="AH154" s="8">
        <v>0</v>
      </c>
      <c r="AI154" s="8">
        <v>0</v>
      </c>
      <c r="AJ154" s="8">
        <v>0</v>
      </c>
      <c r="AK154" s="8">
        <v>0</v>
      </c>
      <c r="AL154" s="8">
        <v>0</v>
      </c>
      <c r="AM154" s="8">
        <v>0</v>
      </c>
      <c r="AN154" s="8">
        <v>0</v>
      </c>
      <c r="AO154" s="8">
        <v>0</v>
      </c>
      <c r="AP154" s="8">
        <v>0</v>
      </c>
      <c r="AQ154" s="8">
        <v>0</v>
      </c>
      <c r="AR154" s="8">
        <v>0</v>
      </c>
      <c r="AS154" s="8">
        <v>0</v>
      </c>
      <c r="AT154" s="8">
        <v>0</v>
      </c>
      <c r="AU154" s="8">
        <v>0</v>
      </c>
      <c r="AV154" s="8">
        <v>580000</v>
      </c>
      <c r="AW154" s="8">
        <v>0</v>
      </c>
      <c r="AX154" s="8">
        <v>0</v>
      </c>
      <c r="AY154" s="8">
        <v>580000</v>
      </c>
      <c r="AZ154" s="8">
        <v>0</v>
      </c>
      <c r="BA154" s="8">
        <v>0</v>
      </c>
      <c r="BB154" s="8">
        <v>0</v>
      </c>
      <c r="BC154" s="8">
        <v>0</v>
      </c>
      <c r="BD154" s="8">
        <v>0</v>
      </c>
      <c r="BE154" s="8">
        <v>0</v>
      </c>
      <c r="BF154" s="8">
        <v>0</v>
      </c>
      <c r="BG154" s="8">
        <v>0</v>
      </c>
      <c r="BH154" s="8">
        <v>0</v>
      </c>
      <c r="BI154" s="8">
        <v>0</v>
      </c>
      <c r="BJ154" s="8">
        <v>0</v>
      </c>
      <c r="BK154" s="8">
        <v>0</v>
      </c>
      <c r="BL154" s="8">
        <v>0</v>
      </c>
      <c r="BM154" s="8">
        <v>0</v>
      </c>
      <c r="BN154" s="13" t="s">
        <v>2772</v>
      </c>
      <c r="BO154" s="13" t="s">
        <v>2772</v>
      </c>
      <c r="BP154" s="13" t="s">
        <v>2772</v>
      </c>
      <c r="BQ154" s="13" t="s">
        <v>2772</v>
      </c>
      <c r="BR154" s="13" t="s">
        <v>2772</v>
      </c>
      <c r="BS154" s="13" t="s">
        <v>2772</v>
      </c>
      <c r="BT154" s="13" t="s">
        <v>2772</v>
      </c>
      <c r="BU154" s="13" t="s">
        <v>2772</v>
      </c>
      <c r="BV154" s="13" t="s">
        <v>2772</v>
      </c>
      <c r="BW154" s="13" t="s">
        <v>2772</v>
      </c>
      <c r="BX154" s="13" t="s">
        <v>2772</v>
      </c>
      <c r="BY154" s="13" t="s">
        <v>2772</v>
      </c>
      <c r="BZ154" s="13" t="s">
        <v>2772</v>
      </c>
      <c r="CA154" s="8">
        <v>0</v>
      </c>
      <c r="CB154" s="8">
        <v>0</v>
      </c>
      <c r="CC154" s="8">
        <v>0</v>
      </c>
      <c r="CD154" s="8">
        <v>0</v>
      </c>
      <c r="CE154" s="8">
        <v>0</v>
      </c>
      <c r="CF154" s="8">
        <v>0</v>
      </c>
      <c r="CG154" s="8">
        <v>0</v>
      </c>
      <c r="CH154" s="8">
        <v>0</v>
      </c>
      <c r="CI154" s="8">
        <v>0</v>
      </c>
      <c r="CJ154" s="8">
        <v>0</v>
      </c>
      <c r="CK154" s="8">
        <v>0</v>
      </c>
      <c r="CL154" s="8">
        <v>0</v>
      </c>
      <c r="CM154" s="8">
        <v>0</v>
      </c>
      <c r="CN154" s="8">
        <v>0</v>
      </c>
      <c r="CO154" s="8">
        <v>0</v>
      </c>
      <c r="CP154" s="8">
        <v>0</v>
      </c>
      <c r="CQ154" s="8">
        <v>0</v>
      </c>
      <c r="CR154" s="13" t="s">
        <v>2772</v>
      </c>
      <c r="CS154" s="13" t="s">
        <v>2772</v>
      </c>
      <c r="CT154" s="13" t="s">
        <v>2772</v>
      </c>
      <c r="CU154" s="8">
        <v>0</v>
      </c>
      <c r="CV154" s="8">
        <v>0</v>
      </c>
      <c r="CW154" s="8">
        <v>0</v>
      </c>
      <c r="CX154" s="8">
        <v>0</v>
      </c>
      <c r="CY154" s="8">
        <v>0</v>
      </c>
      <c r="CZ154" s="8">
        <v>0</v>
      </c>
      <c r="DA154" s="13" t="s">
        <v>2772</v>
      </c>
      <c r="DB154" s="13" t="s">
        <v>2772</v>
      </c>
      <c r="DC154" s="13" t="s">
        <v>2772</v>
      </c>
      <c r="DD154" s="13" t="s">
        <v>2772</v>
      </c>
      <c r="DE154" s="8">
        <v>0</v>
      </c>
      <c r="DF154" s="8">
        <v>0</v>
      </c>
      <c r="DG154" s="8">
        <v>0</v>
      </c>
      <c r="DH154" s="8">
        <v>0</v>
      </c>
      <c r="DI154" s="17">
        <v>0</v>
      </c>
    </row>
    <row r="155" s="1" customFormat="1" ht="15.4" customHeight="1" spans="1:113">
      <c r="A155" s="9" t="s">
        <v>3018</v>
      </c>
      <c r="B155" s="10"/>
      <c r="C155" s="10" t="s">
        <v>2275</v>
      </c>
      <c r="D155" s="10" t="s">
        <v>1139</v>
      </c>
      <c r="E155" s="8">
        <v>182123780.1</v>
      </c>
      <c r="F155" s="8">
        <v>106270173.04</v>
      </c>
      <c r="G155" s="8">
        <v>52074113.66</v>
      </c>
      <c r="H155" s="8">
        <v>10311005.19</v>
      </c>
      <c r="I155" s="8">
        <v>2115724.5</v>
      </c>
      <c r="J155" s="8">
        <v>93483.8</v>
      </c>
      <c r="K155" s="8">
        <v>7598178.05</v>
      </c>
      <c r="L155" s="8">
        <v>13002863.95</v>
      </c>
      <c r="M155" s="8">
        <v>6305049.48</v>
      </c>
      <c r="N155" s="8">
        <v>7038911.34</v>
      </c>
      <c r="O155" s="8">
        <v>0</v>
      </c>
      <c r="P155" s="8">
        <v>395101.75</v>
      </c>
      <c r="Q155" s="8">
        <v>3706490.43</v>
      </c>
      <c r="R155" s="8">
        <v>0</v>
      </c>
      <c r="S155" s="8">
        <v>3629250.89</v>
      </c>
      <c r="T155" s="8">
        <v>60750381.73</v>
      </c>
      <c r="U155" s="8">
        <v>10154292.87</v>
      </c>
      <c r="V155" s="8">
        <v>1970799.7</v>
      </c>
      <c r="W155" s="8">
        <v>13000</v>
      </c>
      <c r="X155" s="8">
        <v>50</v>
      </c>
      <c r="Y155" s="8">
        <v>165624.24</v>
      </c>
      <c r="Z155" s="8">
        <v>1237038.03</v>
      </c>
      <c r="AA155" s="8">
        <v>511348.98</v>
      </c>
      <c r="AB155" s="8">
        <v>814</v>
      </c>
      <c r="AC155" s="8">
        <v>696377.8</v>
      </c>
      <c r="AD155" s="8">
        <v>1125389.66</v>
      </c>
      <c r="AE155" s="8">
        <v>0</v>
      </c>
      <c r="AF155" s="8">
        <v>986302.5</v>
      </c>
      <c r="AG155" s="8">
        <v>101101.6</v>
      </c>
      <c r="AH155" s="8">
        <v>249319</v>
      </c>
      <c r="AI155" s="8">
        <v>167873.6</v>
      </c>
      <c r="AJ155" s="8">
        <v>690273.85</v>
      </c>
      <c r="AK155" s="8">
        <v>11739954.29</v>
      </c>
      <c r="AL155" s="8">
        <v>0</v>
      </c>
      <c r="AM155" s="8">
        <v>0</v>
      </c>
      <c r="AN155" s="8">
        <v>5781376.51</v>
      </c>
      <c r="AO155" s="8">
        <v>20148148.06</v>
      </c>
      <c r="AP155" s="8">
        <v>192062</v>
      </c>
      <c r="AQ155" s="8">
        <v>196890</v>
      </c>
      <c r="AR155" s="8">
        <v>576141.52</v>
      </c>
      <c r="AS155" s="8">
        <v>732027</v>
      </c>
      <c r="AT155" s="8">
        <v>0</v>
      </c>
      <c r="AU155" s="8">
        <v>3314176.52</v>
      </c>
      <c r="AV155" s="8">
        <v>12080943.14</v>
      </c>
      <c r="AW155" s="8">
        <v>22819</v>
      </c>
      <c r="AX155" s="8">
        <v>448799</v>
      </c>
      <c r="AY155" s="8">
        <v>0</v>
      </c>
      <c r="AZ155" s="8">
        <v>105977</v>
      </c>
      <c r="BA155" s="8">
        <v>11475388.14</v>
      </c>
      <c r="BB155" s="8">
        <v>0</v>
      </c>
      <c r="BC155" s="8">
        <v>0</v>
      </c>
      <c r="BD155" s="8">
        <v>0</v>
      </c>
      <c r="BE155" s="8">
        <v>0</v>
      </c>
      <c r="BF155" s="8">
        <v>0</v>
      </c>
      <c r="BG155" s="8">
        <v>0</v>
      </c>
      <c r="BH155" s="8">
        <v>27960</v>
      </c>
      <c r="BI155" s="8">
        <v>88506</v>
      </c>
      <c r="BJ155" s="8">
        <v>88506</v>
      </c>
      <c r="BK155" s="8">
        <v>0</v>
      </c>
      <c r="BL155" s="8">
        <v>0</v>
      </c>
      <c r="BM155" s="8">
        <v>0</v>
      </c>
      <c r="BN155" s="13" t="s">
        <v>2772</v>
      </c>
      <c r="BO155" s="13" t="s">
        <v>2772</v>
      </c>
      <c r="BP155" s="13" t="s">
        <v>2772</v>
      </c>
      <c r="BQ155" s="13" t="s">
        <v>2772</v>
      </c>
      <c r="BR155" s="13" t="s">
        <v>2772</v>
      </c>
      <c r="BS155" s="13" t="s">
        <v>2772</v>
      </c>
      <c r="BT155" s="13" t="s">
        <v>2772</v>
      </c>
      <c r="BU155" s="13" t="s">
        <v>2772</v>
      </c>
      <c r="BV155" s="13" t="s">
        <v>2772</v>
      </c>
      <c r="BW155" s="13" t="s">
        <v>2772</v>
      </c>
      <c r="BX155" s="13" t="s">
        <v>2772</v>
      </c>
      <c r="BY155" s="13" t="s">
        <v>2772</v>
      </c>
      <c r="BZ155" s="13" t="s">
        <v>2772</v>
      </c>
      <c r="CA155" s="8">
        <v>2933776.19</v>
      </c>
      <c r="CB155" s="8">
        <v>0</v>
      </c>
      <c r="CC155" s="8">
        <v>611503.63</v>
      </c>
      <c r="CD155" s="8">
        <v>1641374.56</v>
      </c>
      <c r="CE155" s="8">
        <v>0</v>
      </c>
      <c r="CF155" s="8">
        <v>0</v>
      </c>
      <c r="CG155" s="8">
        <v>0</v>
      </c>
      <c r="CH155" s="8">
        <v>0</v>
      </c>
      <c r="CI155" s="8">
        <v>0</v>
      </c>
      <c r="CJ155" s="8">
        <v>0</v>
      </c>
      <c r="CK155" s="8">
        <v>0</v>
      </c>
      <c r="CL155" s="8">
        <v>0</v>
      </c>
      <c r="CM155" s="8">
        <v>637600</v>
      </c>
      <c r="CN155" s="8">
        <v>0</v>
      </c>
      <c r="CO155" s="8">
        <v>0</v>
      </c>
      <c r="CP155" s="8">
        <v>39500</v>
      </c>
      <c r="CQ155" s="8">
        <v>3798</v>
      </c>
      <c r="CR155" s="13" t="s">
        <v>2772</v>
      </c>
      <c r="CS155" s="13" t="s">
        <v>2772</v>
      </c>
      <c r="CT155" s="13" t="s">
        <v>2772</v>
      </c>
      <c r="CU155" s="8">
        <v>0</v>
      </c>
      <c r="CV155" s="8">
        <v>0</v>
      </c>
      <c r="CW155" s="8">
        <v>0</v>
      </c>
      <c r="CX155" s="8">
        <v>0</v>
      </c>
      <c r="CY155" s="8">
        <v>0</v>
      </c>
      <c r="CZ155" s="8">
        <v>0</v>
      </c>
      <c r="DA155" s="13" t="s">
        <v>2772</v>
      </c>
      <c r="DB155" s="13" t="s">
        <v>2772</v>
      </c>
      <c r="DC155" s="13" t="s">
        <v>2772</v>
      </c>
      <c r="DD155" s="13" t="s">
        <v>2772</v>
      </c>
      <c r="DE155" s="8">
        <v>0</v>
      </c>
      <c r="DF155" s="8">
        <v>0</v>
      </c>
      <c r="DG155" s="8">
        <v>0</v>
      </c>
      <c r="DH155" s="8">
        <v>0</v>
      </c>
      <c r="DI155" s="17">
        <v>0</v>
      </c>
    </row>
    <row r="156" s="1" customFormat="1" ht="15.4" customHeight="1" spans="1:113">
      <c r="A156" s="9" t="s">
        <v>3019</v>
      </c>
      <c r="B156" s="10"/>
      <c r="C156" s="10" t="s">
        <v>2275</v>
      </c>
      <c r="D156" s="10" t="s">
        <v>3020</v>
      </c>
      <c r="E156" s="8">
        <v>6213001.88</v>
      </c>
      <c r="F156" s="8">
        <v>4778066.66</v>
      </c>
      <c r="G156" s="8">
        <v>2201610.2</v>
      </c>
      <c r="H156" s="8">
        <v>1471078</v>
      </c>
      <c r="I156" s="8">
        <v>0</v>
      </c>
      <c r="J156" s="8">
        <v>0</v>
      </c>
      <c r="K156" s="8">
        <v>109933</v>
      </c>
      <c r="L156" s="8">
        <v>391893.6</v>
      </c>
      <c r="M156" s="8">
        <v>51601.56</v>
      </c>
      <c r="N156" s="8">
        <v>218615.9</v>
      </c>
      <c r="O156" s="8">
        <v>0</v>
      </c>
      <c r="P156" s="8">
        <v>20804.9</v>
      </c>
      <c r="Q156" s="8">
        <v>207847.5</v>
      </c>
      <c r="R156" s="8">
        <v>0</v>
      </c>
      <c r="S156" s="8">
        <v>104682</v>
      </c>
      <c r="T156" s="8">
        <v>894368.23</v>
      </c>
      <c r="U156" s="8">
        <v>333026</v>
      </c>
      <c r="V156" s="8">
        <v>29160</v>
      </c>
      <c r="W156" s="8">
        <v>2000</v>
      </c>
      <c r="X156" s="8">
        <v>0</v>
      </c>
      <c r="Y156" s="8">
        <v>4003.2</v>
      </c>
      <c r="Z156" s="8">
        <v>54189.08</v>
      </c>
      <c r="AA156" s="8">
        <v>15500</v>
      </c>
      <c r="AB156" s="8">
        <v>0</v>
      </c>
      <c r="AC156" s="8">
        <v>14894</v>
      </c>
      <c r="AD156" s="8">
        <v>4692.45</v>
      </c>
      <c r="AE156" s="8">
        <v>0</v>
      </c>
      <c r="AF156" s="8">
        <v>65016</v>
      </c>
      <c r="AG156" s="8">
        <v>0</v>
      </c>
      <c r="AH156" s="8">
        <v>0</v>
      </c>
      <c r="AI156" s="8">
        <v>0</v>
      </c>
      <c r="AJ156" s="8">
        <v>138664</v>
      </c>
      <c r="AK156" s="8">
        <v>50000</v>
      </c>
      <c r="AL156" s="8">
        <v>0</v>
      </c>
      <c r="AM156" s="8">
        <v>0</v>
      </c>
      <c r="AN156" s="8">
        <v>0</v>
      </c>
      <c r="AO156" s="8">
        <v>0</v>
      </c>
      <c r="AP156" s="8">
        <v>0</v>
      </c>
      <c r="AQ156" s="8">
        <v>0</v>
      </c>
      <c r="AR156" s="8">
        <v>19530</v>
      </c>
      <c r="AS156" s="8">
        <v>77107</v>
      </c>
      <c r="AT156" s="8">
        <v>0</v>
      </c>
      <c r="AU156" s="8">
        <v>86586.5</v>
      </c>
      <c r="AV156" s="8">
        <v>466802</v>
      </c>
      <c r="AW156" s="8">
        <v>12819</v>
      </c>
      <c r="AX156" s="8">
        <v>448799</v>
      </c>
      <c r="AY156" s="8">
        <v>0</v>
      </c>
      <c r="AZ156" s="8">
        <v>5184</v>
      </c>
      <c r="BA156" s="8">
        <v>0</v>
      </c>
      <c r="BB156" s="8">
        <v>0</v>
      </c>
      <c r="BC156" s="8">
        <v>0</v>
      </c>
      <c r="BD156" s="8">
        <v>0</v>
      </c>
      <c r="BE156" s="8">
        <v>0</v>
      </c>
      <c r="BF156" s="8">
        <v>0</v>
      </c>
      <c r="BG156" s="8">
        <v>0</v>
      </c>
      <c r="BH156" s="8">
        <v>0</v>
      </c>
      <c r="BI156" s="8">
        <v>0</v>
      </c>
      <c r="BJ156" s="8">
        <v>0</v>
      </c>
      <c r="BK156" s="8">
        <v>0</v>
      </c>
      <c r="BL156" s="8">
        <v>0</v>
      </c>
      <c r="BM156" s="8">
        <v>0</v>
      </c>
      <c r="BN156" s="13" t="s">
        <v>2772</v>
      </c>
      <c r="BO156" s="13" t="s">
        <v>2772</v>
      </c>
      <c r="BP156" s="13" t="s">
        <v>2772</v>
      </c>
      <c r="BQ156" s="13" t="s">
        <v>2772</v>
      </c>
      <c r="BR156" s="13" t="s">
        <v>2772</v>
      </c>
      <c r="BS156" s="13" t="s">
        <v>2772</v>
      </c>
      <c r="BT156" s="13" t="s">
        <v>2772</v>
      </c>
      <c r="BU156" s="13" t="s">
        <v>2772</v>
      </c>
      <c r="BV156" s="13" t="s">
        <v>2772</v>
      </c>
      <c r="BW156" s="13" t="s">
        <v>2772</v>
      </c>
      <c r="BX156" s="13" t="s">
        <v>2772</v>
      </c>
      <c r="BY156" s="13" t="s">
        <v>2772</v>
      </c>
      <c r="BZ156" s="13" t="s">
        <v>2772</v>
      </c>
      <c r="CA156" s="8">
        <v>73764.99</v>
      </c>
      <c r="CB156" s="8">
        <v>0</v>
      </c>
      <c r="CC156" s="8">
        <v>73764.99</v>
      </c>
      <c r="CD156" s="8">
        <v>0</v>
      </c>
      <c r="CE156" s="8">
        <v>0</v>
      </c>
      <c r="CF156" s="8">
        <v>0</v>
      </c>
      <c r="CG156" s="8">
        <v>0</v>
      </c>
      <c r="CH156" s="8">
        <v>0</v>
      </c>
      <c r="CI156" s="8">
        <v>0</v>
      </c>
      <c r="CJ156" s="8">
        <v>0</v>
      </c>
      <c r="CK156" s="8">
        <v>0</v>
      </c>
      <c r="CL156" s="8">
        <v>0</v>
      </c>
      <c r="CM156" s="8">
        <v>0</v>
      </c>
      <c r="CN156" s="8">
        <v>0</v>
      </c>
      <c r="CO156" s="8">
        <v>0</v>
      </c>
      <c r="CP156" s="8">
        <v>0</v>
      </c>
      <c r="CQ156" s="8">
        <v>0</v>
      </c>
      <c r="CR156" s="13" t="s">
        <v>2772</v>
      </c>
      <c r="CS156" s="13" t="s">
        <v>2772</v>
      </c>
      <c r="CT156" s="13" t="s">
        <v>2772</v>
      </c>
      <c r="CU156" s="8">
        <v>0</v>
      </c>
      <c r="CV156" s="8">
        <v>0</v>
      </c>
      <c r="CW156" s="8">
        <v>0</v>
      </c>
      <c r="CX156" s="8">
        <v>0</v>
      </c>
      <c r="CY156" s="8">
        <v>0</v>
      </c>
      <c r="CZ156" s="8">
        <v>0</v>
      </c>
      <c r="DA156" s="13" t="s">
        <v>2772</v>
      </c>
      <c r="DB156" s="13" t="s">
        <v>2772</v>
      </c>
      <c r="DC156" s="13" t="s">
        <v>2772</v>
      </c>
      <c r="DD156" s="13" t="s">
        <v>2772</v>
      </c>
      <c r="DE156" s="8">
        <v>0</v>
      </c>
      <c r="DF156" s="8">
        <v>0</v>
      </c>
      <c r="DG156" s="8">
        <v>0</v>
      </c>
      <c r="DH156" s="8">
        <v>0</v>
      </c>
      <c r="DI156" s="17">
        <v>0</v>
      </c>
    </row>
    <row r="157" s="1" customFormat="1" ht="15.4" customHeight="1" spans="1:113">
      <c r="A157" s="9" t="s">
        <v>3021</v>
      </c>
      <c r="B157" s="10"/>
      <c r="C157" s="10" t="s">
        <v>2275</v>
      </c>
      <c r="D157" s="10" t="s">
        <v>2777</v>
      </c>
      <c r="E157" s="8">
        <v>6163001.88</v>
      </c>
      <c r="F157" s="8">
        <v>4778066.66</v>
      </c>
      <c r="G157" s="8">
        <v>2201610.2</v>
      </c>
      <c r="H157" s="8">
        <v>1471078</v>
      </c>
      <c r="I157" s="8">
        <v>0</v>
      </c>
      <c r="J157" s="8">
        <v>0</v>
      </c>
      <c r="K157" s="8">
        <v>109933</v>
      </c>
      <c r="L157" s="8">
        <v>391893.6</v>
      </c>
      <c r="M157" s="8">
        <v>51601.56</v>
      </c>
      <c r="N157" s="8">
        <v>218615.9</v>
      </c>
      <c r="O157" s="8">
        <v>0</v>
      </c>
      <c r="P157" s="8">
        <v>20804.9</v>
      </c>
      <c r="Q157" s="8">
        <v>207847.5</v>
      </c>
      <c r="R157" s="8">
        <v>0</v>
      </c>
      <c r="S157" s="8">
        <v>104682</v>
      </c>
      <c r="T157" s="8">
        <v>844368.23</v>
      </c>
      <c r="U157" s="8">
        <v>333026</v>
      </c>
      <c r="V157" s="8">
        <v>29160</v>
      </c>
      <c r="W157" s="8">
        <v>2000</v>
      </c>
      <c r="X157" s="8">
        <v>0</v>
      </c>
      <c r="Y157" s="8">
        <v>4003.2</v>
      </c>
      <c r="Z157" s="8">
        <v>54189.08</v>
      </c>
      <c r="AA157" s="8">
        <v>15500</v>
      </c>
      <c r="AB157" s="8">
        <v>0</v>
      </c>
      <c r="AC157" s="8">
        <v>14894</v>
      </c>
      <c r="AD157" s="8">
        <v>4692.45</v>
      </c>
      <c r="AE157" s="8">
        <v>0</v>
      </c>
      <c r="AF157" s="8">
        <v>65016</v>
      </c>
      <c r="AG157" s="8">
        <v>0</v>
      </c>
      <c r="AH157" s="8">
        <v>0</v>
      </c>
      <c r="AI157" s="8">
        <v>0</v>
      </c>
      <c r="AJ157" s="8">
        <v>138664</v>
      </c>
      <c r="AK157" s="8">
        <v>0</v>
      </c>
      <c r="AL157" s="8">
        <v>0</v>
      </c>
      <c r="AM157" s="8">
        <v>0</v>
      </c>
      <c r="AN157" s="8">
        <v>0</v>
      </c>
      <c r="AO157" s="8">
        <v>0</v>
      </c>
      <c r="AP157" s="8">
        <v>0</v>
      </c>
      <c r="AQ157" s="8">
        <v>0</v>
      </c>
      <c r="AR157" s="8">
        <v>19530</v>
      </c>
      <c r="AS157" s="8">
        <v>77107</v>
      </c>
      <c r="AT157" s="8">
        <v>0</v>
      </c>
      <c r="AU157" s="8">
        <v>86586.5</v>
      </c>
      <c r="AV157" s="8">
        <v>466802</v>
      </c>
      <c r="AW157" s="8">
        <v>12819</v>
      </c>
      <c r="AX157" s="8">
        <v>448799</v>
      </c>
      <c r="AY157" s="8">
        <v>0</v>
      </c>
      <c r="AZ157" s="8">
        <v>5184</v>
      </c>
      <c r="BA157" s="8">
        <v>0</v>
      </c>
      <c r="BB157" s="8">
        <v>0</v>
      </c>
      <c r="BC157" s="8">
        <v>0</v>
      </c>
      <c r="BD157" s="8">
        <v>0</v>
      </c>
      <c r="BE157" s="8">
        <v>0</v>
      </c>
      <c r="BF157" s="8">
        <v>0</v>
      </c>
      <c r="BG157" s="8">
        <v>0</v>
      </c>
      <c r="BH157" s="8">
        <v>0</v>
      </c>
      <c r="BI157" s="8">
        <v>0</v>
      </c>
      <c r="BJ157" s="8">
        <v>0</v>
      </c>
      <c r="BK157" s="8">
        <v>0</v>
      </c>
      <c r="BL157" s="8">
        <v>0</v>
      </c>
      <c r="BM157" s="8">
        <v>0</v>
      </c>
      <c r="BN157" s="13" t="s">
        <v>2772</v>
      </c>
      <c r="BO157" s="13" t="s">
        <v>2772</v>
      </c>
      <c r="BP157" s="13" t="s">
        <v>2772</v>
      </c>
      <c r="BQ157" s="13" t="s">
        <v>2772</v>
      </c>
      <c r="BR157" s="13" t="s">
        <v>2772</v>
      </c>
      <c r="BS157" s="13" t="s">
        <v>2772</v>
      </c>
      <c r="BT157" s="13" t="s">
        <v>2772</v>
      </c>
      <c r="BU157" s="13" t="s">
        <v>2772</v>
      </c>
      <c r="BV157" s="13" t="s">
        <v>2772</v>
      </c>
      <c r="BW157" s="13" t="s">
        <v>2772</v>
      </c>
      <c r="BX157" s="13" t="s">
        <v>2772</v>
      </c>
      <c r="BY157" s="13" t="s">
        <v>2772</v>
      </c>
      <c r="BZ157" s="13" t="s">
        <v>2772</v>
      </c>
      <c r="CA157" s="8">
        <v>73764.99</v>
      </c>
      <c r="CB157" s="8">
        <v>0</v>
      </c>
      <c r="CC157" s="8">
        <v>73764.99</v>
      </c>
      <c r="CD157" s="8">
        <v>0</v>
      </c>
      <c r="CE157" s="8">
        <v>0</v>
      </c>
      <c r="CF157" s="8">
        <v>0</v>
      </c>
      <c r="CG157" s="8">
        <v>0</v>
      </c>
      <c r="CH157" s="8">
        <v>0</v>
      </c>
      <c r="CI157" s="8">
        <v>0</v>
      </c>
      <c r="CJ157" s="8">
        <v>0</v>
      </c>
      <c r="CK157" s="8">
        <v>0</v>
      </c>
      <c r="CL157" s="8">
        <v>0</v>
      </c>
      <c r="CM157" s="8">
        <v>0</v>
      </c>
      <c r="CN157" s="8">
        <v>0</v>
      </c>
      <c r="CO157" s="8">
        <v>0</v>
      </c>
      <c r="CP157" s="8">
        <v>0</v>
      </c>
      <c r="CQ157" s="8">
        <v>0</v>
      </c>
      <c r="CR157" s="13" t="s">
        <v>2772</v>
      </c>
      <c r="CS157" s="13" t="s">
        <v>2772</v>
      </c>
      <c r="CT157" s="13" t="s">
        <v>2772</v>
      </c>
      <c r="CU157" s="8">
        <v>0</v>
      </c>
      <c r="CV157" s="8">
        <v>0</v>
      </c>
      <c r="CW157" s="8">
        <v>0</v>
      </c>
      <c r="CX157" s="8">
        <v>0</v>
      </c>
      <c r="CY157" s="8">
        <v>0</v>
      </c>
      <c r="CZ157" s="8">
        <v>0</v>
      </c>
      <c r="DA157" s="13" t="s">
        <v>2772</v>
      </c>
      <c r="DB157" s="13" t="s">
        <v>2772</v>
      </c>
      <c r="DC157" s="13" t="s">
        <v>2772</v>
      </c>
      <c r="DD157" s="13" t="s">
        <v>2772</v>
      </c>
      <c r="DE157" s="8">
        <v>0</v>
      </c>
      <c r="DF157" s="8">
        <v>0</v>
      </c>
      <c r="DG157" s="8">
        <v>0</v>
      </c>
      <c r="DH157" s="8">
        <v>0</v>
      </c>
      <c r="DI157" s="17">
        <v>0</v>
      </c>
    </row>
    <row r="158" s="1" customFormat="1" ht="15.4" customHeight="1" spans="1:113">
      <c r="A158" s="9" t="s">
        <v>3022</v>
      </c>
      <c r="B158" s="10"/>
      <c r="C158" s="10" t="s">
        <v>2275</v>
      </c>
      <c r="D158" s="10" t="s">
        <v>3023</v>
      </c>
      <c r="E158" s="8">
        <v>50000</v>
      </c>
      <c r="F158" s="8">
        <v>0</v>
      </c>
      <c r="G158" s="8">
        <v>0</v>
      </c>
      <c r="H158" s="8">
        <v>0</v>
      </c>
      <c r="I158" s="8">
        <v>0</v>
      </c>
      <c r="J158" s="8">
        <v>0</v>
      </c>
      <c r="K158" s="8">
        <v>0</v>
      </c>
      <c r="L158" s="8">
        <v>0</v>
      </c>
      <c r="M158" s="8">
        <v>0</v>
      </c>
      <c r="N158" s="8">
        <v>0</v>
      </c>
      <c r="O158" s="8">
        <v>0</v>
      </c>
      <c r="P158" s="8">
        <v>0</v>
      </c>
      <c r="Q158" s="8">
        <v>0</v>
      </c>
      <c r="R158" s="8">
        <v>0</v>
      </c>
      <c r="S158" s="8">
        <v>0</v>
      </c>
      <c r="T158" s="8">
        <v>50000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50000</v>
      </c>
      <c r="AL158" s="8">
        <v>0</v>
      </c>
      <c r="AM158" s="8">
        <v>0</v>
      </c>
      <c r="AN158" s="8">
        <v>0</v>
      </c>
      <c r="AO158" s="8">
        <v>0</v>
      </c>
      <c r="AP158" s="8">
        <v>0</v>
      </c>
      <c r="AQ158" s="8">
        <v>0</v>
      </c>
      <c r="AR158" s="8">
        <v>0</v>
      </c>
      <c r="AS158" s="8">
        <v>0</v>
      </c>
      <c r="AT158" s="8">
        <v>0</v>
      </c>
      <c r="AU158" s="8">
        <v>0</v>
      </c>
      <c r="AV158" s="8">
        <v>0</v>
      </c>
      <c r="AW158" s="8">
        <v>0</v>
      </c>
      <c r="AX158" s="8">
        <v>0</v>
      </c>
      <c r="AY158" s="8">
        <v>0</v>
      </c>
      <c r="AZ158" s="8">
        <v>0</v>
      </c>
      <c r="BA158" s="8">
        <v>0</v>
      </c>
      <c r="BB158" s="8">
        <v>0</v>
      </c>
      <c r="BC158" s="8">
        <v>0</v>
      </c>
      <c r="BD158" s="8">
        <v>0</v>
      </c>
      <c r="BE158" s="8">
        <v>0</v>
      </c>
      <c r="BF158" s="8">
        <v>0</v>
      </c>
      <c r="BG158" s="8">
        <v>0</v>
      </c>
      <c r="BH158" s="8">
        <v>0</v>
      </c>
      <c r="BI158" s="8">
        <v>0</v>
      </c>
      <c r="BJ158" s="8">
        <v>0</v>
      </c>
      <c r="BK158" s="8">
        <v>0</v>
      </c>
      <c r="BL158" s="8">
        <v>0</v>
      </c>
      <c r="BM158" s="8">
        <v>0</v>
      </c>
      <c r="BN158" s="13" t="s">
        <v>2772</v>
      </c>
      <c r="BO158" s="13" t="s">
        <v>2772</v>
      </c>
      <c r="BP158" s="13" t="s">
        <v>2772</v>
      </c>
      <c r="BQ158" s="13" t="s">
        <v>2772</v>
      </c>
      <c r="BR158" s="13" t="s">
        <v>2772</v>
      </c>
      <c r="BS158" s="13" t="s">
        <v>2772</v>
      </c>
      <c r="BT158" s="13" t="s">
        <v>2772</v>
      </c>
      <c r="BU158" s="13" t="s">
        <v>2772</v>
      </c>
      <c r="BV158" s="13" t="s">
        <v>2772</v>
      </c>
      <c r="BW158" s="13" t="s">
        <v>2772</v>
      </c>
      <c r="BX158" s="13" t="s">
        <v>2772</v>
      </c>
      <c r="BY158" s="13" t="s">
        <v>2772</v>
      </c>
      <c r="BZ158" s="13" t="s">
        <v>2772</v>
      </c>
      <c r="CA158" s="8">
        <v>0</v>
      </c>
      <c r="CB158" s="8">
        <v>0</v>
      </c>
      <c r="CC158" s="8">
        <v>0</v>
      </c>
      <c r="CD158" s="8">
        <v>0</v>
      </c>
      <c r="CE158" s="8">
        <v>0</v>
      </c>
      <c r="CF158" s="8">
        <v>0</v>
      </c>
      <c r="CG158" s="8">
        <v>0</v>
      </c>
      <c r="CH158" s="8">
        <v>0</v>
      </c>
      <c r="CI158" s="8">
        <v>0</v>
      </c>
      <c r="CJ158" s="8">
        <v>0</v>
      </c>
      <c r="CK158" s="8">
        <v>0</v>
      </c>
      <c r="CL158" s="8">
        <v>0</v>
      </c>
      <c r="CM158" s="8">
        <v>0</v>
      </c>
      <c r="CN158" s="8">
        <v>0</v>
      </c>
      <c r="CO158" s="8">
        <v>0</v>
      </c>
      <c r="CP158" s="8">
        <v>0</v>
      </c>
      <c r="CQ158" s="8">
        <v>0</v>
      </c>
      <c r="CR158" s="13" t="s">
        <v>2772</v>
      </c>
      <c r="CS158" s="13" t="s">
        <v>2772</v>
      </c>
      <c r="CT158" s="13" t="s">
        <v>2772</v>
      </c>
      <c r="CU158" s="8">
        <v>0</v>
      </c>
      <c r="CV158" s="8">
        <v>0</v>
      </c>
      <c r="CW158" s="8">
        <v>0</v>
      </c>
      <c r="CX158" s="8">
        <v>0</v>
      </c>
      <c r="CY158" s="8">
        <v>0</v>
      </c>
      <c r="CZ158" s="8">
        <v>0</v>
      </c>
      <c r="DA158" s="13" t="s">
        <v>2772</v>
      </c>
      <c r="DB158" s="13" t="s">
        <v>2772</v>
      </c>
      <c r="DC158" s="13" t="s">
        <v>2772</v>
      </c>
      <c r="DD158" s="13" t="s">
        <v>2772</v>
      </c>
      <c r="DE158" s="8">
        <v>0</v>
      </c>
      <c r="DF158" s="8">
        <v>0</v>
      </c>
      <c r="DG158" s="8">
        <v>0</v>
      </c>
      <c r="DH158" s="8">
        <v>0</v>
      </c>
      <c r="DI158" s="17">
        <v>0</v>
      </c>
    </row>
    <row r="159" s="1" customFormat="1" ht="15.4" customHeight="1" spans="1:113">
      <c r="A159" s="9" t="s">
        <v>3024</v>
      </c>
      <c r="B159" s="10"/>
      <c r="C159" s="10" t="s">
        <v>2275</v>
      </c>
      <c r="D159" s="10" t="s">
        <v>3025</v>
      </c>
      <c r="E159" s="8">
        <v>16397258</v>
      </c>
      <c r="F159" s="8">
        <v>16176090.43</v>
      </c>
      <c r="G159" s="8">
        <v>15900732.43</v>
      </c>
      <c r="H159" s="8">
        <v>0</v>
      </c>
      <c r="I159" s="8">
        <v>0</v>
      </c>
      <c r="J159" s="8">
        <v>0</v>
      </c>
      <c r="K159" s="8">
        <v>0</v>
      </c>
      <c r="L159" s="8">
        <v>0</v>
      </c>
      <c r="M159" s="8">
        <v>0</v>
      </c>
      <c r="N159" s="8">
        <v>0</v>
      </c>
      <c r="O159" s="8">
        <v>0</v>
      </c>
      <c r="P159" s="8">
        <v>0</v>
      </c>
      <c r="Q159" s="8">
        <v>0</v>
      </c>
      <c r="R159" s="8">
        <v>0</v>
      </c>
      <c r="S159" s="8">
        <v>275358</v>
      </c>
      <c r="T159" s="8">
        <v>221167.57</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123500</v>
      </c>
      <c r="AL159" s="8">
        <v>0</v>
      </c>
      <c r="AM159" s="8">
        <v>0</v>
      </c>
      <c r="AN159" s="8">
        <v>0</v>
      </c>
      <c r="AO159" s="8">
        <v>0</v>
      </c>
      <c r="AP159" s="8">
        <v>0</v>
      </c>
      <c r="AQ159" s="8">
        <v>0</v>
      </c>
      <c r="AR159" s="8">
        <v>97667.57</v>
      </c>
      <c r="AS159" s="8">
        <v>0</v>
      </c>
      <c r="AT159" s="8">
        <v>0</v>
      </c>
      <c r="AU159" s="8">
        <v>0</v>
      </c>
      <c r="AV159" s="8">
        <v>0</v>
      </c>
      <c r="AW159" s="8">
        <v>0</v>
      </c>
      <c r="AX159" s="8">
        <v>0</v>
      </c>
      <c r="AY159" s="8">
        <v>0</v>
      </c>
      <c r="AZ159" s="8">
        <v>0</v>
      </c>
      <c r="BA159" s="8">
        <v>0</v>
      </c>
      <c r="BB159" s="8">
        <v>0</v>
      </c>
      <c r="BC159" s="8">
        <v>0</v>
      </c>
      <c r="BD159" s="8">
        <v>0</v>
      </c>
      <c r="BE159" s="8">
        <v>0</v>
      </c>
      <c r="BF159" s="8">
        <v>0</v>
      </c>
      <c r="BG159" s="8">
        <v>0</v>
      </c>
      <c r="BH159" s="8">
        <v>0</v>
      </c>
      <c r="BI159" s="8">
        <v>0</v>
      </c>
      <c r="BJ159" s="8">
        <v>0</v>
      </c>
      <c r="BK159" s="8">
        <v>0</v>
      </c>
      <c r="BL159" s="8">
        <v>0</v>
      </c>
      <c r="BM159" s="8">
        <v>0</v>
      </c>
      <c r="BN159" s="13" t="s">
        <v>2772</v>
      </c>
      <c r="BO159" s="13" t="s">
        <v>2772</v>
      </c>
      <c r="BP159" s="13" t="s">
        <v>2772</v>
      </c>
      <c r="BQ159" s="13" t="s">
        <v>2772</v>
      </c>
      <c r="BR159" s="13" t="s">
        <v>2772</v>
      </c>
      <c r="BS159" s="13" t="s">
        <v>2772</v>
      </c>
      <c r="BT159" s="13" t="s">
        <v>2772</v>
      </c>
      <c r="BU159" s="13" t="s">
        <v>2772</v>
      </c>
      <c r="BV159" s="13" t="s">
        <v>2772</v>
      </c>
      <c r="BW159" s="13" t="s">
        <v>2772</v>
      </c>
      <c r="BX159" s="13" t="s">
        <v>2772</v>
      </c>
      <c r="BY159" s="13" t="s">
        <v>2772</v>
      </c>
      <c r="BZ159" s="13" t="s">
        <v>2772</v>
      </c>
      <c r="CA159" s="8">
        <v>0</v>
      </c>
      <c r="CB159" s="8">
        <v>0</v>
      </c>
      <c r="CC159" s="8">
        <v>0</v>
      </c>
      <c r="CD159" s="8">
        <v>0</v>
      </c>
      <c r="CE159" s="8">
        <v>0</v>
      </c>
      <c r="CF159" s="8">
        <v>0</v>
      </c>
      <c r="CG159" s="8">
        <v>0</v>
      </c>
      <c r="CH159" s="8">
        <v>0</v>
      </c>
      <c r="CI159" s="8">
        <v>0</v>
      </c>
      <c r="CJ159" s="8">
        <v>0</v>
      </c>
      <c r="CK159" s="8">
        <v>0</v>
      </c>
      <c r="CL159" s="8">
        <v>0</v>
      </c>
      <c r="CM159" s="8">
        <v>0</v>
      </c>
      <c r="CN159" s="8">
        <v>0</v>
      </c>
      <c r="CO159" s="8">
        <v>0</v>
      </c>
      <c r="CP159" s="8">
        <v>0</v>
      </c>
      <c r="CQ159" s="8">
        <v>0</v>
      </c>
      <c r="CR159" s="13" t="s">
        <v>2772</v>
      </c>
      <c r="CS159" s="13" t="s">
        <v>2772</v>
      </c>
      <c r="CT159" s="13" t="s">
        <v>2772</v>
      </c>
      <c r="CU159" s="8">
        <v>0</v>
      </c>
      <c r="CV159" s="8">
        <v>0</v>
      </c>
      <c r="CW159" s="8">
        <v>0</v>
      </c>
      <c r="CX159" s="8">
        <v>0</v>
      </c>
      <c r="CY159" s="8">
        <v>0</v>
      </c>
      <c r="CZ159" s="8">
        <v>0</v>
      </c>
      <c r="DA159" s="13" t="s">
        <v>2772</v>
      </c>
      <c r="DB159" s="13" t="s">
        <v>2772</v>
      </c>
      <c r="DC159" s="13" t="s">
        <v>2772</v>
      </c>
      <c r="DD159" s="13" t="s">
        <v>2772</v>
      </c>
      <c r="DE159" s="8">
        <v>0</v>
      </c>
      <c r="DF159" s="8">
        <v>0</v>
      </c>
      <c r="DG159" s="8">
        <v>0</v>
      </c>
      <c r="DH159" s="8">
        <v>0</v>
      </c>
      <c r="DI159" s="17">
        <v>0</v>
      </c>
    </row>
    <row r="160" s="1" customFormat="1" ht="15.4" customHeight="1" spans="1:113">
      <c r="A160" s="9" t="s">
        <v>3026</v>
      </c>
      <c r="B160" s="10"/>
      <c r="C160" s="10" t="s">
        <v>2275</v>
      </c>
      <c r="D160" s="10" t="s">
        <v>3027</v>
      </c>
      <c r="E160" s="8">
        <v>13057858</v>
      </c>
      <c r="F160" s="8">
        <v>12934358</v>
      </c>
      <c r="G160" s="8">
        <v>12659000</v>
      </c>
      <c r="H160" s="8">
        <v>0</v>
      </c>
      <c r="I160" s="8">
        <v>0</v>
      </c>
      <c r="J160" s="8">
        <v>0</v>
      </c>
      <c r="K160" s="8">
        <v>0</v>
      </c>
      <c r="L160" s="8">
        <v>0</v>
      </c>
      <c r="M160" s="8">
        <v>0</v>
      </c>
      <c r="N160" s="8">
        <v>0</v>
      </c>
      <c r="O160" s="8">
        <v>0</v>
      </c>
      <c r="P160" s="8">
        <v>0</v>
      </c>
      <c r="Q160" s="8">
        <v>0</v>
      </c>
      <c r="R160" s="8">
        <v>0</v>
      </c>
      <c r="S160" s="8">
        <v>275358</v>
      </c>
      <c r="T160" s="8">
        <v>123500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123500</v>
      </c>
      <c r="AL160" s="8">
        <v>0</v>
      </c>
      <c r="AM160" s="8">
        <v>0</v>
      </c>
      <c r="AN160" s="8">
        <v>0</v>
      </c>
      <c r="AO160" s="8">
        <v>0</v>
      </c>
      <c r="AP160" s="8">
        <v>0</v>
      </c>
      <c r="AQ160" s="8">
        <v>0</v>
      </c>
      <c r="AR160" s="8">
        <v>0</v>
      </c>
      <c r="AS160" s="8">
        <v>0</v>
      </c>
      <c r="AT160" s="8">
        <v>0</v>
      </c>
      <c r="AU160" s="8">
        <v>0</v>
      </c>
      <c r="AV160" s="8">
        <v>0</v>
      </c>
      <c r="AW160" s="8">
        <v>0</v>
      </c>
      <c r="AX160" s="8">
        <v>0</v>
      </c>
      <c r="AY160" s="8">
        <v>0</v>
      </c>
      <c r="AZ160" s="8">
        <v>0</v>
      </c>
      <c r="BA160" s="8">
        <v>0</v>
      </c>
      <c r="BB160" s="8">
        <v>0</v>
      </c>
      <c r="BC160" s="8">
        <v>0</v>
      </c>
      <c r="BD160" s="8">
        <v>0</v>
      </c>
      <c r="BE160" s="8">
        <v>0</v>
      </c>
      <c r="BF160" s="8">
        <v>0</v>
      </c>
      <c r="BG160" s="8">
        <v>0</v>
      </c>
      <c r="BH160" s="8">
        <v>0</v>
      </c>
      <c r="BI160" s="8">
        <v>0</v>
      </c>
      <c r="BJ160" s="8">
        <v>0</v>
      </c>
      <c r="BK160" s="8">
        <v>0</v>
      </c>
      <c r="BL160" s="8">
        <v>0</v>
      </c>
      <c r="BM160" s="8">
        <v>0</v>
      </c>
      <c r="BN160" s="13" t="s">
        <v>2772</v>
      </c>
      <c r="BO160" s="13" t="s">
        <v>2772</v>
      </c>
      <c r="BP160" s="13" t="s">
        <v>2772</v>
      </c>
      <c r="BQ160" s="13" t="s">
        <v>2772</v>
      </c>
      <c r="BR160" s="13" t="s">
        <v>2772</v>
      </c>
      <c r="BS160" s="13" t="s">
        <v>2772</v>
      </c>
      <c r="BT160" s="13" t="s">
        <v>2772</v>
      </c>
      <c r="BU160" s="13" t="s">
        <v>2772</v>
      </c>
      <c r="BV160" s="13" t="s">
        <v>2772</v>
      </c>
      <c r="BW160" s="13" t="s">
        <v>2772</v>
      </c>
      <c r="BX160" s="13" t="s">
        <v>2772</v>
      </c>
      <c r="BY160" s="13" t="s">
        <v>2772</v>
      </c>
      <c r="BZ160" s="13" t="s">
        <v>2772</v>
      </c>
      <c r="CA160" s="8">
        <v>0</v>
      </c>
      <c r="CB160" s="8">
        <v>0</v>
      </c>
      <c r="CC160" s="8">
        <v>0</v>
      </c>
      <c r="CD160" s="8">
        <v>0</v>
      </c>
      <c r="CE160" s="8">
        <v>0</v>
      </c>
      <c r="CF160" s="8">
        <v>0</v>
      </c>
      <c r="CG160" s="8">
        <v>0</v>
      </c>
      <c r="CH160" s="8">
        <v>0</v>
      </c>
      <c r="CI160" s="8">
        <v>0</v>
      </c>
      <c r="CJ160" s="8">
        <v>0</v>
      </c>
      <c r="CK160" s="8">
        <v>0</v>
      </c>
      <c r="CL160" s="8">
        <v>0</v>
      </c>
      <c r="CM160" s="8">
        <v>0</v>
      </c>
      <c r="CN160" s="8">
        <v>0</v>
      </c>
      <c r="CO160" s="8">
        <v>0</v>
      </c>
      <c r="CP160" s="8">
        <v>0</v>
      </c>
      <c r="CQ160" s="8">
        <v>0</v>
      </c>
      <c r="CR160" s="13" t="s">
        <v>2772</v>
      </c>
      <c r="CS160" s="13" t="s">
        <v>2772</v>
      </c>
      <c r="CT160" s="13" t="s">
        <v>2772</v>
      </c>
      <c r="CU160" s="8">
        <v>0</v>
      </c>
      <c r="CV160" s="8">
        <v>0</v>
      </c>
      <c r="CW160" s="8">
        <v>0</v>
      </c>
      <c r="CX160" s="8">
        <v>0</v>
      </c>
      <c r="CY160" s="8">
        <v>0</v>
      </c>
      <c r="CZ160" s="8">
        <v>0</v>
      </c>
      <c r="DA160" s="13" t="s">
        <v>2772</v>
      </c>
      <c r="DB160" s="13" t="s">
        <v>2772</v>
      </c>
      <c r="DC160" s="13" t="s">
        <v>2772</v>
      </c>
      <c r="DD160" s="13" t="s">
        <v>2772</v>
      </c>
      <c r="DE160" s="8">
        <v>0</v>
      </c>
      <c r="DF160" s="8">
        <v>0</v>
      </c>
      <c r="DG160" s="8">
        <v>0</v>
      </c>
      <c r="DH160" s="8">
        <v>0</v>
      </c>
      <c r="DI160" s="17">
        <v>0</v>
      </c>
    </row>
    <row r="161" s="1" customFormat="1" ht="15.4" customHeight="1" spans="1:113">
      <c r="A161" s="9" t="s">
        <v>3028</v>
      </c>
      <c r="B161" s="10"/>
      <c r="C161" s="10" t="s">
        <v>2275</v>
      </c>
      <c r="D161" s="10" t="s">
        <v>3029</v>
      </c>
      <c r="E161" s="8">
        <v>3339400</v>
      </c>
      <c r="F161" s="8">
        <v>3241732.43</v>
      </c>
      <c r="G161" s="8">
        <v>3241732.43</v>
      </c>
      <c r="H161" s="8">
        <v>0</v>
      </c>
      <c r="I161" s="8">
        <v>0</v>
      </c>
      <c r="J161" s="8">
        <v>0</v>
      </c>
      <c r="K161" s="8">
        <v>0</v>
      </c>
      <c r="L161" s="8">
        <v>0</v>
      </c>
      <c r="M161" s="8">
        <v>0</v>
      </c>
      <c r="N161" s="8">
        <v>0</v>
      </c>
      <c r="O161" s="8">
        <v>0</v>
      </c>
      <c r="P161" s="8">
        <v>0</v>
      </c>
      <c r="Q161" s="8">
        <v>0</v>
      </c>
      <c r="R161" s="8">
        <v>0</v>
      </c>
      <c r="S161" s="8">
        <v>0</v>
      </c>
      <c r="T161" s="8">
        <v>97667.57</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v>0</v>
      </c>
      <c r="AR161" s="8">
        <v>97667.57</v>
      </c>
      <c r="AS161" s="8">
        <v>0</v>
      </c>
      <c r="AT161" s="8">
        <v>0</v>
      </c>
      <c r="AU161" s="8">
        <v>0</v>
      </c>
      <c r="AV161" s="8">
        <v>0</v>
      </c>
      <c r="AW161" s="8">
        <v>0</v>
      </c>
      <c r="AX161" s="8">
        <v>0</v>
      </c>
      <c r="AY161" s="8">
        <v>0</v>
      </c>
      <c r="AZ161" s="8">
        <v>0</v>
      </c>
      <c r="BA161" s="8">
        <v>0</v>
      </c>
      <c r="BB161" s="8">
        <v>0</v>
      </c>
      <c r="BC161" s="8">
        <v>0</v>
      </c>
      <c r="BD161" s="8">
        <v>0</v>
      </c>
      <c r="BE161" s="8">
        <v>0</v>
      </c>
      <c r="BF161" s="8">
        <v>0</v>
      </c>
      <c r="BG161" s="8">
        <v>0</v>
      </c>
      <c r="BH161" s="8">
        <v>0</v>
      </c>
      <c r="BI161" s="8">
        <v>0</v>
      </c>
      <c r="BJ161" s="8">
        <v>0</v>
      </c>
      <c r="BK161" s="8">
        <v>0</v>
      </c>
      <c r="BL161" s="8">
        <v>0</v>
      </c>
      <c r="BM161" s="8">
        <v>0</v>
      </c>
      <c r="BN161" s="13" t="s">
        <v>2772</v>
      </c>
      <c r="BO161" s="13" t="s">
        <v>2772</v>
      </c>
      <c r="BP161" s="13" t="s">
        <v>2772</v>
      </c>
      <c r="BQ161" s="13" t="s">
        <v>2772</v>
      </c>
      <c r="BR161" s="13" t="s">
        <v>2772</v>
      </c>
      <c r="BS161" s="13" t="s">
        <v>2772</v>
      </c>
      <c r="BT161" s="13" t="s">
        <v>2772</v>
      </c>
      <c r="BU161" s="13" t="s">
        <v>2772</v>
      </c>
      <c r="BV161" s="13" t="s">
        <v>2772</v>
      </c>
      <c r="BW161" s="13" t="s">
        <v>2772</v>
      </c>
      <c r="BX161" s="13" t="s">
        <v>2772</v>
      </c>
      <c r="BY161" s="13" t="s">
        <v>2772</v>
      </c>
      <c r="BZ161" s="13" t="s">
        <v>2772</v>
      </c>
      <c r="CA161" s="8">
        <v>0</v>
      </c>
      <c r="CB161" s="8">
        <v>0</v>
      </c>
      <c r="CC161" s="8">
        <v>0</v>
      </c>
      <c r="CD161" s="8">
        <v>0</v>
      </c>
      <c r="CE161" s="8">
        <v>0</v>
      </c>
      <c r="CF161" s="8">
        <v>0</v>
      </c>
      <c r="CG161" s="8">
        <v>0</v>
      </c>
      <c r="CH161" s="8">
        <v>0</v>
      </c>
      <c r="CI161" s="8">
        <v>0</v>
      </c>
      <c r="CJ161" s="8">
        <v>0</v>
      </c>
      <c r="CK161" s="8">
        <v>0</v>
      </c>
      <c r="CL161" s="8">
        <v>0</v>
      </c>
      <c r="CM161" s="8">
        <v>0</v>
      </c>
      <c r="CN161" s="8">
        <v>0</v>
      </c>
      <c r="CO161" s="8">
        <v>0</v>
      </c>
      <c r="CP161" s="8">
        <v>0</v>
      </c>
      <c r="CQ161" s="8">
        <v>0</v>
      </c>
      <c r="CR161" s="13" t="s">
        <v>2772</v>
      </c>
      <c r="CS161" s="13" t="s">
        <v>2772</v>
      </c>
      <c r="CT161" s="13" t="s">
        <v>2772</v>
      </c>
      <c r="CU161" s="8">
        <v>0</v>
      </c>
      <c r="CV161" s="8">
        <v>0</v>
      </c>
      <c r="CW161" s="8">
        <v>0</v>
      </c>
      <c r="CX161" s="8">
        <v>0</v>
      </c>
      <c r="CY161" s="8">
        <v>0</v>
      </c>
      <c r="CZ161" s="8">
        <v>0</v>
      </c>
      <c r="DA161" s="13" t="s">
        <v>2772</v>
      </c>
      <c r="DB161" s="13" t="s">
        <v>2772</v>
      </c>
      <c r="DC161" s="13" t="s">
        <v>2772</v>
      </c>
      <c r="DD161" s="13" t="s">
        <v>2772</v>
      </c>
      <c r="DE161" s="8">
        <v>0</v>
      </c>
      <c r="DF161" s="8">
        <v>0</v>
      </c>
      <c r="DG161" s="8">
        <v>0</v>
      </c>
      <c r="DH161" s="8">
        <v>0</v>
      </c>
      <c r="DI161" s="17">
        <v>0</v>
      </c>
    </row>
    <row r="162" s="1" customFormat="1" ht="15.4" customHeight="1" spans="1:113">
      <c r="A162" s="9" t="s">
        <v>3030</v>
      </c>
      <c r="B162" s="10"/>
      <c r="C162" s="10" t="s">
        <v>2275</v>
      </c>
      <c r="D162" s="10" t="s">
        <v>3031</v>
      </c>
      <c r="E162" s="8">
        <v>16794966.12</v>
      </c>
      <c r="F162" s="8">
        <v>8267882.86</v>
      </c>
      <c r="G162" s="8">
        <v>3670983.17</v>
      </c>
      <c r="H162" s="8">
        <v>579380.2</v>
      </c>
      <c r="I162" s="8">
        <v>4400</v>
      </c>
      <c r="J162" s="8">
        <v>93483.8</v>
      </c>
      <c r="K162" s="8">
        <v>1761860.57</v>
      </c>
      <c r="L162" s="8">
        <v>626859.59</v>
      </c>
      <c r="M162" s="8">
        <v>286070.95</v>
      </c>
      <c r="N162" s="8">
        <v>297531.84</v>
      </c>
      <c r="O162" s="8">
        <v>0</v>
      </c>
      <c r="P162" s="8">
        <v>31320.06</v>
      </c>
      <c r="Q162" s="8">
        <v>131943.78</v>
      </c>
      <c r="R162" s="8">
        <v>0</v>
      </c>
      <c r="S162" s="8">
        <v>784048.9</v>
      </c>
      <c r="T162" s="8">
        <v>7842918.65</v>
      </c>
      <c r="U162" s="8">
        <v>138408.2</v>
      </c>
      <c r="V162" s="8">
        <v>137201.3</v>
      </c>
      <c r="W162" s="8">
        <v>0</v>
      </c>
      <c r="X162" s="8">
        <v>50</v>
      </c>
      <c r="Y162" s="8">
        <v>57901</v>
      </c>
      <c r="Z162" s="8">
        <v>369290.41</v>
      </c>
      <c r="AA162" s="8">
        <v>28361</v>
      </c>
      <c r="AB162" s="8">
        <v>0</v>
      </c>
      <c r="AC162" s="8">
        <v>238634.77</v>
      </c>
      <c r="AD162" s="8">
        <v>4964</v>
      </c>
      <c r="AE162" s="8">
        <v>0</v>
      </c>
      <c r="AF162" s="8">
        <v>22956</v>
      </c>
      <c r="AG162" s="8">
        <v>75301.6</v>
      </c>
      <c r="AH162" s="8">
        <v>0</v>
      </c>
      <c r="AI162" s="8">
        <v>2400</v>
      </c>
      <c r="AJ162" s="8">
        <v>267937</v>
      </c>
      <c r="AK162" s="8">
        <v>1438072.3</v>
      </c>
      <c r="AL162" s="8">
        <v>0</v>
      </c>
      <c r="AM162" s="8">
        <v>0</v>
      </c>
      <c r="AN162" s="8">
        <v>90547</v>
      </c>
      <c r="AO162" s="8">
        <v>4053836.03</v>
      </c>
      <c r="AP162" s="8">
        <v>53944</v>
      </c>
      <c r="AQ162" s="8">
        <v>4900</v>
      </c>
      <c r="AR162" s="8">
        <v>69182.3</v>
      </c>
      <c r="AS162" s="8">
        <v>0</v>
      </c>
      <c r="AT162" s="8">
        <v>0</v>
      </c>
      <c r="AU162" s="8">
        <v>789031.74</v>
      </c>
      <c r="AV162" s="8">
        <v>0</v>
      </c>
      <c r="AW162" s="8">
        <v>0</v>
      </c>
      <c r="AX162" s="8">
        <v>0</v>
      </c>
      <c r="AY162" s="8">
        <v>0</v>
      </c>
      <c r="AZ162" s="8">
        <v>0</v>
      </c>
      <c r="BA162" s="8">
        <v>0</v>
      </c>
      <c r="BB162" s="8">
        <v>0</v>
      </c>
      <c r="BC162" s="8">
        <v>0</v>
      </c>
      <c r="BD162" s="8">
        <v>0</v>
      </c>
      <c r="BE162" s="8">
        <v>0</v>
      </c>
      <c r="BF162" s="8">
        <v>0</v>
      </c>
      <c r="BG162" s="8">
        <v>0</v>
      </c>
      <c r="BH162" s="8">
        <v>0</v>
      </c>
      <c r="BI162" s="8">
        <v>0</v>
      </c>
      <c r="BJ162" s="8">
        <v>0</v>
      </c>
      <c r="BK162" s="8">
        <v>0</v>
      </c>
      <c r="BL162" s="8">
        <v>0</v>
      </c>
      <c r="BM162" s="8">
        <v>0</v>
      </c>
      <c r="BN162" s="13" t="s">
        <v>2772</v>
      </c>
      <c r="BO162" s="13" t="s">
        <v>2772</v>
      </c>
      <c r="BP162" s="13" t="s">
        <v>2772</v>
      </c>
      <c r="BQ162" s="13" t="s">
        <v>2772</v>
      </c>
      <c r="BR162" s="13" t="s">
        <v>2772</v>
      </c>
      <c r="BS162" s="13" t="s">
        <v>2772</v>
      </c>
      <c r="BT162" s="13" t="s">
        <v>2772</v>
      </c>
      <c r="BU162" s="13" t="s">
        <v>2772</v>
      </c>
      <c r="BV162" s="13" t="s">
        <v>2772</v>
      </c>
      <c r="BW162" s="13" t="s">
        <v>2772</v>
      </c>
      <c r="BX162" s="13" t="s">
        <v>2772</v>
      </c>
      <c r="BY162" s="13" t="s">
        <v>2772</v>
      </c>
      <c r="BZ162" s="13" t="s">
        <v>2772</v>
      </c>
      <c r="CA162" s="8">
        <v>684164.61</v>
      </c>
      <c r="CB162" s="8">
        <v>0</v>
      </c>
      <c r="CC162" s="8">
        <v>103290.05</v>
      </c>
      <c r="CD162" s="8">
        <v>361374.56</v>
      </c>
      <c r="CE162" s="8">
        <v>0</v>
      </c>
      <c r="CF162" s="8">
        <v>0</v>
      </c>
      <c r="CG162" s="8">
        <v>0</v>
      </c>
      <c r="CH162" s="8">
        <v>0</v>
      </c>
      <c r="CI162" s="8">
        <v>0</v>
      </c>
      <c r="CJ162" s="8">
        <v>0</v>
      </c>
      <c r="CK162" s="8">
        <v>0</v>
      </c>
      <c r="CL162" s="8">
        <v>0</v>
      </c>
      <c r="CM162" s="8">
        <v>180000</v>
      </c>
      <c r="CN162" s="8">
        <v>0</v>
      </c>
      <c r="CO162" s="8">
        <v>0</v>
      </c>
      <c r="CP162" s="8">
        <v>39500</v>
      </c>
      <c r="CQ162" s="8">
        <v>0</v>
      </c>
      <c r="CR162" s="13" t="s">
        <v>2772</v>
      </c>
      <c r="CS162" s="13" t="s">
        <v>2772</v>
      </c>
      <c r="CT162" s="13" t="s">
        <v>2772</v>
      </c>
      <c r="CU162" s="8">
        <v>0</v>
      </c>
      <c r="CV162" s="8">
        <v>0</v>
      </c>
      <c r="CW162" s="8">
        <v>0</v>
      </c>
      <c r="CX162" s="8">
        <v>0</v>
      </c>
      <c r="CY162" s="8">
        <v>0</v>
      </c>
      <c r="CZ162" s="8">
        <v>0</v>
      </c>
      <c r="DA162" s="13" t="s">
        <v>2772</v>
      </c>
      <c r="DB162" s="13" t="s">
        <v>2772</v>
      </c>
      <c r="DC162" s="13" t="s">
        <v>2772</v>
      </c>
      <c r="DD162" s="13" t="s">
        <v>2772</v>
      </c>
      <c r="DE162" s="8">
        <v>0</v>
      </c>
      <c r="DF162" s="8">
        <v>0</v>
      </c>
      <c r="DG162" s="8">
        <v>0</v>
      </c>
      <c r="DH162" s="8">
        <v>0</v>
      </c>
      <c r="DI162" s="17">
        <v>0</v>
      </c>
    </row>
    <row r="163" s="1" customFormat="1" ht="15.4" customHeight="1" spans="1:113">
      <c r="A163" s="9" t="s">
        <v>3032</v>
      </c>
      <c r="B163" s="10"/>
      <c r="C163" s="10" t="s">
        <v>2275</v>
      </c>
      <c r="D163" s="10" t="s">
        <v>3033</v>
      </c>
      <c r="E163" s="8">
        <v>16794966.12</v>
      </c>
      <c r="F163" s="8">
        <v>8267882.86</v>
      </c>
      <c r="G163" s="8">
        <v>3670983.17</v>
      </c>
      <c r="H163" s="8">
        <v>579380.2</v>
      </c>
      <c r="I163" s="8">
        <v>4400</v>
      </c>
      <c r="J163" s="8">
        <v>93483.8</v>
      </c>
      <c r="K163" s="8">
        <v>1761860.57</v>
      </c>
      <c r="L163" s="8">
        <v>626859.59</v>
      </c>
      <c r="M163" s="8">
        <v>286070.95</v>
      </c>
      <c r="N163" s="8">
        <v>297531.84</v>
      </c>
      <c r="O163" s="8">
        <v>0</v>
      </c>
      <c r="P163" s="8">
        <v>31320.06</v>
      </c>
      <c r="Q163" s="8">
        <v>131943.78</v>
      </c>
      <c r="R163" s="8">
        <v>0</v>
      </c>
      <c r="S163" s="8">
        <v>784048.9</v>
      </c>
      <c r="T163" s="8">
        <v>7842918.65</v>
      </c>
      <c r="U163" s="8">
        <v>138408.2</v>
      </c>
      <c r="V163" s="8">
        <v>137201.3</v>
      </c>
      <c r="W163" s="8">
        <v>0</v>
      </c>
      <c r="X163" s="8">
        <v>50</v>
      </c>
      <c r="Y163" s="8">
        <v>57901</v>
      </c>
      <c r="Z163" s="8">
        <v>369290.41</v>
      </c>
      <c r="AA163" s="8">
        <v>28361</v>
      </c>
      <c r="AB163" s="8">
        <v>0</v>
      </c>
      <c r="AC163" s="8">
        <v>238634.77</v>
      </c>
      <c r="AD163" s="8">
        <v>4964</v>
      </c>
      <c r="AE163" s="8">
        <v>0</v>
      </c>
      <c r="AF163" s="8">
        <v>22956</v>
      </c>
      <c r="AG163" s="8">
        <v>75301.6</v>
      </c>
      <c r="AH163" s="8">
        <v>0</v>
      </c>
      <c r="AI163" s="8">
        <v>2400</v>
      </c>
      <c r="AJ163" s="8">
        <v>267937</v>
      </c>
      <c r="AK163" s="8">
        <v>1438072.3</v>
      </c>
      <c r="AL163" s="8">
        <v>0</v>
      </c>
      <c r="AM163" s="8">
        <v>0</v>
      </c>
      <c r="AN163" s="8">
        <v>90547</v>
      </c>
      <c r="AO163" s="8">
        <v>4053836.03</v>
      </c>
      <c r="AP163" s="8">
        <v>53944</v>
      </c>
      <c r="AQ163" s="8">
        <v>4900</v>
      </c>
      <c r="AR163" s="8">
        <v>69182.3</v>
      </c>
      <c r="AS163" s="8">
        <v>0</v>
      </c>
      <c r="AT163" s="8">
        <v>0</v>
      </c>
      <c r="AU163" s="8">
        <v>789031.74</v>
      </c>
      <c r="AV163" s="8">
        <v>0</v>
      </c>
      <c r="AW163" s="8">
        <v>0</v>
      </c>
      <c r="AX163" s="8">
        <v>0</v>
      </c>
      <c r="AY163" s="8">
        <v>0</v>
      </c>
      <c r="AZ163" s="8">
        <v>0</v>
      </c>
      <c r="BA163" s="8">
        <v>0</v>
      </c>
      <c r="BB163" s="8">
        <v>0</v>
      </c>
      <c r="BC163" s="8">
        <v>0</v>
      </c>
      <c r="BD163" s="8">
        <v>0</v>
      </c>
      <c r="BE163" s="8">
        <v>0</v>
      </c>
      <c r="BF163" s="8">
        <v>0</v>
      </c>
      <c r="BG163" s="8">
        <v>0</v>
      </c>
      <c r="BH163" s="8">
        <v>0</v>
      </c>
      <c r="BI163" s="8">
        <v>0</v>
      </c>
      <c r="BJ163" s="8">
        <v>0</v>
      </c>
      <c r="BK163" s="8">
        <v>0</v>
      </c>
      <c r="BL163" s="8">
        <v>0</v>
      </c>
      <c r="BM163" s="8">
        <v>0</v>
      </c>
      <c r="BN163" s="13" t="s">
        <v>2772</v>
      </c>
      <c r="BO163" s="13" t="s">
        <v>2772</v>
      </c>
      <c r="BP163" s="13" t="s">
        <v>2772</v>
      </c>
      <c r="BQ163" s="13" t="s">
        <v>2772</v>
      </c>
      <c r="BR163" s="13" t="s">
        <v>2772</v>
      </c>
      <c r="BS163" s="13" t="s">
        <v>2772</v>
      </c>
      <c r="BT163" s="13" t="s">
        <v>2772</v>
      </c>
      <c r="BU163" s="13" t="s">
        <v>2772</v>
      </c>
      <c r="BV163" s="13" t="s">
        <v>2772</v>
      </c>
      <c r="BW163" s="13" t="s">
        <v>2772</v>
      </c>
      <c r="BX163" s="13" t="s">
        <v>2772</v>
      </c>
      <c r="BY163" s="13" t="s">
        <v>2772</v>
      </c>
      <c r="BZ163" s="13" t="s">
        <v>2772</v>
      </c>
      <c r="CA163" s="8">
        <v>684164.61</v>
      </c>
      <c r="CB163" s="8">
        <v>0</v>
      </c>
      <c r="CC163" s="8">
        <v>103290.05</v>
      </c>
      <c r="CD163" s="8">
        <v>361374.56</v>
      </c>
      <c r="CE163" s="8">
        <v>0</v>
      </c>
      <c r="CF163" s="8">
        <v>0</v>
      </c>
      <c r="CG163" s="8">
        <v>0</v>
      </c>
      <c r="CH163" s="8">
        <v>0</v>
      </c>
      <c r="CI163" s="8">
        <v>0</v>
      </c>
      <c r="CJ163" s="8">
        <v>0</v>
      </c>
      <c r="CK163" s="8">
        <v>0</v>
      </c>
      <c r="CL163" s="8">
        <v>0</v>
      </c>
      <c r="CM163" s="8">
        <v>180000</v>
      </c>
      <c r="CN163" s="8">
        <v>0</v>
      </c>
      <c r="CO163" s="8">
        <v>0</v>
      </c>
      <c r="CP163" s="8">
        <v>39500</v>
      </c>
      <c r="CQ163" s="8">
        <v>0</v>
      </c>
      <c r="CR163" s="13" t="s">
        <v>2772</v>
      </c>
      <c r="CS163" s="13" t="s">
        <v>2772</v>
      </c>
      <c r="CT163" s="13" t="s">
        <v>2772</v>
      </c>
      <c r="CU163" s="8">
        <v>0</v>
      </c>
      <c r="CV163" s="8">
        <v>0</v>
      </c>
      <c r="CW163" s="8">
        <v>0</v>
      </c>
      <c r="CX163" s="8">
        <v>0</v>
      </c>
      <c r="CY163" s="8">
        <v>0</v>
      </c>
      <c r="CZ163" s="8">
        <v>0</v>
      </c>
      <c r="DA163" s="13" t="s">
        <v>2772</v>
      </c>
      <c r="DB163" s="13" t="s">
        <v>2772</v>
      </c>
      <c r="DC163" s="13" t="s">
        <v>2772</v>
      </c>
      <c r="DD163" s="13" t="s">
        <v>2772</v>
      </c>
      <c r="DE163" s="8">
        <v>0</v>
      </c>
      <c r="DF163" s="8">
        <v>0</v>
      </c>
      <c r="DG163" s="8">
        <v>0</v>
      </c>
      <c r="DH163" s="8">
        <v>0</v>
      </c>
      <c r="DI163" s="17">
        <v>0</v>
      </c>
    </row>
    <row r="164" s="1" customFormat="1" ht="15.4" customHeight="1" spans="1:113">
      <c r="A164" s="9" t="s">
        <v>3034</v>
      </c>
      <c r="B164" s="10"/>
      <c r="C164" s="10" t="s">
        <v>2275</v>
      </c>
      <c r="D164" s="10" t="s">
        <v>3035</v>
      </c>
      <c r="E164" s="8">
        <v>67810466.23</v>
      </c>
      <c r="F164" s="8">
        <v>29685813.85</v>
      </c>
      <c r="G164" s="8">
        <v>15344709.38</v>
      </c>
      <c r="H164" s="8">
        <v>1350648.3</v>
      </c>
      <c r="I164" s="8">
        <v>13200</v>
      </c>
      <c r="J164" s="8">
        <v>0</v>
      </c>
      <c r="K164" s="8">
        <v>4679159.26</v>
      </c>
      <c r="L164" s="8">
        <v>2735050.04</v>
      </c>
      <c r="M164" s="8">
        <v>1285611.05</v>
      </c>
      <c r="N164" s="8">
        <v>1102866.78</v>
      </c>
      <c r="O164" s="8">
        <v>0</v>
      </c>
      <c r="P164" s="8">
        <v>139396.59</v>
      </c>
      <c r="Q164" s="8">
        <v>1499877.58</v>
      </c>
      <c r="R164" s="8">
        <v>0</v>
      </c>
      <c r="S164" s="8">
        <v>1535294.87</v>
      </c>
      <c r="T164" s="8">
        <v>36450522.38</v>
      </c>
      <c r="U164" s="8">
        <v>1102504.47</v>
      </c>
      <c r="V164" s="8">
        <v>963921.2</v>
      </c>
      <c r="W164" s="8">
        <v>0</v>
      </c>
      <c r="X164" s="8">
        <v>0</v>
      </c>
      <c r="Y164" s="8">
        <v>35633.24</v>
      </c>
      <c r="Z164" s="8">
        <v>593331.88</v>
      </c>
      <c r="AA164" s="8">
        <v>201181.98</v>
      </c>
      <c r="AB164" s="8">
        <v>0</v>
      </c>
      <c r="AC164" s="8">
        <v>359399.03</v>
      </c>
      <c r="AD164" s="8">
        <v>62005.27</v>
      </c>
      <c r="AE164" s="8">
        <v>0</v>
      </c>
      <c r="AF164" s="8">
        <v>88166</v>
      </c>
      <c r="AG164" s="8">
        <v>0</v>
      </c>
      <c r="AH164" s="8">
        <v>0</v>
      </c>
      <c r="AI164" s="8">
        <v>25564</v>
      </c>
      <c r="AJ164" s="8">
        <v>22551.2</v>
      </c>
      <c r="AK164" s="8">
        <v>9485425.29</v>
      </c>
      <c r="AL164" s="8">
        <v>0</v>
      </c>
      <c r="AM164" s="8">
        <v>0</v>
      </c>
      <c r="AN164" s="8">
        <v>5441983.51</v>
      </c>
      <c r="AO164" s="8">
        <v>16092312.03</v>
      </c>
      <c r="AP164" s="8">
        <v>36592</v>
      </c>
      <c r="AQ164" s="8">
        <v>36480</v>
      </c>
      <c r="AR164" s="8">
        <v>143734</v>
      </c>
      <c r="AS164" s="8">
        <v>82470</v>
      </c>
      <c r="AT164" s="8">
        <v>0</v>
      </c>
      <c r="AU164" s="8">
        <v>1677267.28</v>
      </c>
      <c r="AV164" s="8">
        <v>249130</v>
      </c>
      <c r="AW164" s="8">
        <v>0</v>
      </c>
      <c r="AX164" s="8">
        <v>0</v>
      </c>
      <c r="AY164" s="8">
        <v>0</v>
      </c>
      <c r="AZ164" s="8">
        <v>2592</v>
      </c>
      <c r="BA164" s="8">
        <v>246538</v>
      </c>
      <c r="BB164" s="8">
        <v>0</v>
      </c>
      <c r="BC164" s="8">
        <v>0</v>
      </c>
      <c r="BD164" s="8">
        <v>0</v>
      </c>
      <c r="BE164" s="8">
        <v>0</v>
      </c>
      <c r="BF164" s="8">
        <v>0</v>
      </c>
      <c r="BG164" s="8">
        <v>0</v>
      </c>
      <c r="BH164" s="8">
        <v>0</v>
      </c>
      <c r="BI164" s="8">
        <v>0</v>
      </c>
      <c r="BJ164" s="8">
        <v>0</v>
      </c>
      <c r="BK164" s="8">
        <v>0</v>
      </c>
      <c r="BL164" s="8">
        <v>0</v>
      </c>
      <c r="BM164" s="8">
        <v>0</v>
      </c>
      <c r="BN164" s="13" t="s">
        <v>2772</v>
      </c>
      <c r="BO164" s="13" t="s">
        <v>2772</v>
      </c>
      <c r="BP164" s="13" t="s">
        <v>2772</v>
      </c>
      <c r="BQ164" s="13" t="s">
        <v>2772</v>
      </c>
      <c r="BR164" s="13" t="s">
        <v>2772</v>
      </c>
      <c r="BS164" s="13" t="s">
        <v>2772</v>
      </c>
      <c r="BT164" s="13" t="s">
        <v>2772</v>
      </c>
      <c r="BU164" s="13" t="s">
        <v>2772</v>
      </c>
      <c r="BV164" s="13" t="s">
        <v>2772</v>
      </c>
      <c r="BW164" s="13" t="s">
        <v>2772</v>
      </c>
      <c r="BX164" s="13" t="s">
        <v>2772</v>
      </c>
      <c r="BY164" s="13" t="s">
        <v>2772</v>
      </c>
      <c r="BZ164" s="13" t="s">
        <v>2772</v>
      </c>
      <c r="CA164" s="8">
        <v>1425000</v>
      </c>
      <c r="CB164" s="8">
        <v>0</v>
      </c>
      <c r="CC164" s="8">
        <v>0</v>
      </c>
      <c r="CD164" s="8">
        <v>1280000</v>
      </c>
      <c r="CE164" s="8">
        <v>0</v>
      </c>
      <c r="CF164" s="8">
        <v>0</v>
      </c>
      <c r="CG164" s="8">
        <v>0</v>
      </c>
      <c r="CH164" s="8">
        <v>0</v>
      </c>
      <c r="CI164" s="8">
        <v>0</v>
      </c>
      <c r="CJ164" s="8">
        <v>0</v>
      </c>
      <c r="CK164" s="8">
        <v>0</v>
      </c>
      <c r="CL164" s="8">
        <v>0</v>
      </c>
      <c r="CM164" s="8">
        <v>145000</v>
      </c>
      <c r="CN164" s="8">
        <v>0</v>
      </c>
      <c r="CO164" s="8">
        <v>0</v>
      </c>
      <c r="CP164" s="8">
        <v>0</v>
      </c>
      <c r="CQ164" s="8">
        <v>0</v>
      </c>
      <c r="CR164" s="13" t="s">
        <v>2772</v>
      </c>
      <c r="CS164" s="13" t="s">
        <v>2772</v>
      </c>
      <c r="CT164" s="13" t="s">
        <v>2772</v>
      </c>
      <c r="CU164" s="8">
        <v>0</v>
      </c>
      <c r="CV164" s="8">
        <v>0</v>
      </c>
      <c r="CW164" s="8">
        <v>0</v>
      </c>
      <c r="CX164" s="8">
        <v>0</v>
      </c>
      <c r="CY164" s="8">
        <v>0</v>
      </c>
      <c r="CZ164" s="8">
        <v>0</v>
      </c>
      <c r="DA164" s="13" t="s">
        <v>2772</v>
      </c>
      <c r="DB164" s="13" t="s">
        <v>2772</v>
      </c>
      <c r="DC164" s="13" t="s">
        <v>2772</v>
      </c>
      <c r="DD164" s="13" t="s">
        <v>2772</v>
      </c>
      <c r="DE164" s="8">
        <v>0</v>
      </c>
      <c r="DF164" s="8">
        <v>0</v>
      </c>
      <c r="DG164" s="8">
        <v>0</v>
      </c>
      <c r="DH164" s="8">
        <v>0</v>
      </c>
      <c r="DI164" s="17">
        <v>0</v>
      </c>
    </row>
    <row r="165" s="1" customFormat="1" ht="15.4" customHeight="1" spans="1:113">
      <c r="A165" s="9" t="s">
        <v>3036</v>
      </c>
      <c r="B165" s="10"/>
      <c r="C165" s="10" t="s">
        <v>2275</v>
      </c>
      <c r="D165" s="10" t="s">
        <v>3037</v>
      </c>
      <c r="E165" s="8">
        <v>8171615</v>
      </c>
      <c r="F165" s="8">
        <v>7961386</v>
      </c>
      <c r="G165" s="8">
        <v>2495040.8</v>
      </c>
      <c r="H165" s="8">
        <v>662560.1</v>
      </c>
      <c r="I165" s="8">
        <v>0</v>
      </c>
      <c r="J165" s="8">
        <v>0</v>
      </c>
      <c r="K165" s="8">
        <v>2032980.7</v>
      </c>
      <c r="L165" s="8">
        <v>857974.8</v>
      </c>
      <c r="M165" s="8">
        <v>467168.12</v>
      </c>
      <c r="N165" s="8">
        <v>344056.2</v>
      </c>
      <c r="O165" s="8">
        <v>0</v>
      </c>
      <c r="P165" s="8">
        <v>52887.96</v>
      </c>
      <c r="Q165" s="8">
        <v>945004.22</v>
      </c>
      <c r="R165" s="8">
        <v>0</v>
      </c>
      <c r="S165" s="8">
        <v>103713.1</v>
      </c>
      <c r="T165" s="8">
        <v>13691</v>
      </c>
      <c r="U165" s="8">
        <v>0</v>
      </c>
      <c r="V165" s="8">
        <v>0</v>
      </c>
      <c r="W165" s="8">
        <v>0</v>
      </c>
      <c r="X165" s="8">
        <v>0</v>
      </c>
      <c r="Y165" s="8">
        <v>0</v>
      </c>
      <c r="Z165" s="8">
        <v>0</v>
      </c>
      <c r="AA165" s="8">
        <v>0</v>
      </c>
      <c r="AB165" s="8">
        <v>0</v>
      </c>
      <c r="AC165" s="8">
        <v>0</v>
      </c>
      <c r="AD165" s="8">
        <v>13691</v>
      </c>
      <c r="AE165" s="8">
        <v>0</v>
      </c>
      <c r="AF165" s="8">
        <v>0</v>
      </c>
      <c r="AG165" s="8">
        <v>0</v>
      </c>
      <c r="AH165" s="8">
        <v>0</v>
      </c>
      <c r="AI165" s="8">
        <v>0</v>
      </c>
      <c r="AJ165" s="8">
        <v>0</v>
      </c>
      <c r="AK165" s="8">
        <v>0</v>
      </c>
      <c r="AL165" s="8">
        <v>0</v>
      </c>
      <c r="AM165" s="8">
        <v>0</v>
      </c>
      <c r="AN165" s="8">
        <v>0</v>
      </c>
      <c r="AO165" s="8">
        <v>0</v>
      </c>
      <c r="AP165" s="8">
        <v>0</v>
      </c>
      <c r="AQ165" s="8">
        <v>0</v>
      </c>
      <c r="AR165" s="8">
        <v>0</v>
      </c>
      <c r="AS165" s="8">
        <v>0</v>
      </c>
      <c r="AT165" s="8">
        <v>0</v>
      </c>
      <c r="AU165" s="8">
        <v>0</v>
      </c>
      <c r="AV165" s="8">
        <v>196538</v>
      </c>
      <c r="AW165" s="8">
        <v>0</v>
      </c>
      <c r="AX165" s="8">
        <v>0</v>
      </c>
      <c r="AY165" s="8">
        <v>0</v>
      </c>
      <c r="AZ165" s="8">
        <v>0</v>
      </c>
      <c r="BA165" s="8">
        <v>196538</v>
      </c>
      <c r="BB165" s="8">
        <v>0</v>
      </c>
      <c r="BC165" s="8">
        <v>0</v>
      </c>
      <c r="BD165" s="8">
        <v>0</v>
      </c>
      <c r="BE165" s="8">
        <v>0</v>
      </c>
      <c r="BF165" s="8">
        <v>0</v>
      </c>
      <c r="BG165" s="8">
        <v>0</v>
      </c>
      <c r="BH165" s="8">
        <v>0</v>
      </c>
      <c r="BI165" s="8">
        <v>0</v>
      </c>
      <c r="BJ165" s="8">
        <v>0</v>
      </c>
      <c r="BK165" s="8">
        <v>0</v>
      </c>
      <c r="BL165" s="8">
        <v>0</v>
      </c>
      <c r="BM165" s="8">
        <v>0</v>
      </c>
      <c r="BN165" s="13" t="s">
        <v>2772</v>
      </c>
      <c r="BO165" s="13" t="s">
        <v>2772</v>
      </c>
      <c r="BP165" s="13" t="s">
        <v>2772</v>
      </c>
      <c r="BQ165" s="13" t="s">
        <v>2772</v>
      </c>
      <c r="BR165" s="13" t="s">
        <v>2772</v>
      </c>
      <c r="BS165" s="13" t="s">
        <v>2772</v>
      </c>
      <c r="BT165" s="13" t="s">
        <v>2772</v>
      </c>
      <c r="BU165" s="13" t="s">
        <v>2772</v>
      </c>
      <c r="BV165" s="13" t="s">
        <v>2772</v>
      </c>
      <c r="BW165" s="13" t="s">
        <v>2772</v>
      </c>
      <c r="BX165" s="13" t="s">
        <v>2772</v>
      </c>
      <c r="BY165" s="13" t="s">
        <v>2772</v>
      </c>
      <c r="BZ165" s="13" t="s">
        <v>2772</v>
      </c>
      <c r="CA165" s="8">
        <v>0</v>
      </c>
      <c r="CB165" s="8">
        <v>0</v>
      </c>
      <c r="CC165" s="8">
        <v>0</v>
      </c>
      <c r="CD165" s="8">
        <v>0</v>
      </c>
      <c r="CE165" s="8">
        <v>0</v>
      </c>
      <c r="CF165" s="8">
        <v>0</v>
      </c>
      <c r="CG165" s="8">
        <v>0</v>
      </c>
      <c r="CH165" s="8">
        <v>0</v>
      </c>
      <c r="CI165" s="8">
        <v>0</v>
      </c>
      <c r="CJ165" s="8">
        <v>0</v>
      </c>
      <c r="CK165" s="8">
        <v>0</v>
      </c>
      <c r="CL165" s="8">
        <v>0</v>
      </c>
      <c r="CM165" s="8">
        <v>0</v>
      </c>
      <c r="CN165" s="8">
        <v>0</v>
      </c>
      <c r="CO165" s="8">
        <v>0</v>
      </c>
      <c r="CP165" s="8">
        <v>0</v>
      </c>
      <c r="CQ165" s="8">
        <v>0</v>
      </c>
      <c r="CR165" s="13" t="s">
        <v>2772</v>
      </c>
      <c r="CS165" s="13" t="s">
        <v>2772</v>
      </c>
      <c r="CT165" s="13" t="s">
        <v>2772</v>
      </c>
      <c r="CU165" s="8">
        <v>0</v>
      </c>
      <c r="CV165" s="8">
        <v>0</v>
      </c>
      <c r="CW165" s="8">
        <v>0</v>
      </c>
      <c r="CX165" s="8">
        <v>0</v>
      </c>
      <c r="CY165" s="8">
        <v>0</v>
      </c>
      <c r="CZ165" s="8">
        <v>0</v>
      </c>
      <c r="DA165" s="13" t="s">
        <v>2772</v>
      </c>
      <c r="DB165" s="13" t="s">
        <v>2772</v>
      </c>
      <c r="DC165" s="13" t="s">
        <v>2772</v>
      </c>
      <c r="DD165" s="13" t="s">
        <v>2772</v>
      </c>
      <c r="DE165" s="8">
        <v>0</v>
      </c>
      <c r="DF165" s="8">
        <v>0</v>
      </c>
      <c r="DG165" s="8">
        <v>0</v>
      </c>
      <c r="DH165" s="8">
        <v>0</v>
      </c>
      <c r="DI165" s="17">
        <v>0</v>
      </c>
    </row>
    <row r="166" s="1" customFormat="1" ht="15.4" customHeight="1" spans="1:113">
      <c r="A166" s="9" t="s">
        <v>3038</v>
      </c>
      <c r="B166" s="10"/>
      <c r="C166" s="10" t="s">
        <v>2275</v>
      </c>
      <c r="D166" s="10" t="s">
        <v>3039</v>
      </c>
      <c r="E166" s="8">
        <v>1935309.68</v>
      </c>
      <c r="F166" s="8">
        <v>1433753.18</v>
      </c>
      <c r="G166" s="8">
        <v>980189.23</v>
      </c>
      <c r="H166" s="8">
        <v>48305</v>
      </c>
      <c r="I166" s="8">
        <v>0</v>
      </c>
      <c r="J166" s="8">
        <v>0</v>
      </c>
      <c r="K166" s="8">
        <v>37604</v>
      </c>
      <c r="L166" s="8">
        <v>154839.12</v>
      </c>
      <c r="M166" s="8">
        <v>0</v>
      </c>
      <c r="N166" s="8">
        <v>77585.6</v>
      </c>
      <c r="O166" s="8">
        <v>0</v>
      </c>
      <c r="P166" s="8">
        <v>14980.63</v>
      </c>
      <c r="Q166" s="8">
        <v>120249.6</v>
      </c>
      <c r="R166" s="8">
        <v>0</v>
      </c>
      <c r="S166" s="8">
        <v>0</v>
      </c>
      <c r="T166" s="8">
        <v>498964.5</v>
      </c>
      <c r="U166" s="8">
        <v>284416.49</v>
      </c>
      <c r="V166" s="8">
        <v>0</v>
      </c>
      <c r="W166" s="8">
        <v>0</v>
      </c>
      <c r="X166" s="8">
        <v>0</v>
      </c>
      <c r="Y166" s="8">
        <v>0</v>
      </c>
      <c r="Z166" s="8">
        <v>1643.23</v>
      </c>
      <c r="AA166" s="8">
        <v>0</v>
      </c>
      <c r="AB166" s="8">
        <v>0</v>
      </c>
      <c r="AC166" s="8">
        <v>0</v>
      </c>
      <c r="AD166" s="8">
        <v>19024.27</v>
      </c>
      <c r="AE166" s="8">
        <v>0</v>
      </c>
      <c r="AF166" s="8">
        <v>20280</v>
      </c>
      <c r="AG166" s="8">
        <v>0</v>
      </c>
      <c r="AH166" s="8">
        <v>0</v>
      </c>
      <c r="AI166" s="8">
        <v>0</v>
      </c>
      <c r="AJ166" s="8">
        <v>21870</v>
      </c>
      <c r="AK166" s="8">
        <v>0</v>
      </c>
      <c r="AL166" s="8">
        <v>0</v>
      </c>
      <c r="AM166" s="8">
        <v>0</v>
      </c>
      <c r="AN166" s="8">
        <v>0</v>
      </c>
      <c r="AO166" s="8">
        <v>0</v>
      </c>
      <c r="AP166" s="8">
        <v>36592</v>
      </c>
      <c r="AQ166" s="8">
        <v>31500</v>
      </c>
      <c r="AR166" s="8">
        <v>43115</v>
      </c>
      <c r="AS166" s="8">
        <v>560</v>
      </c>
      <c r="AT166" s="8">
        <v>0</v>
      </c>
      <c r="AU166" s="8">
        <v>39963.51</v>
      </c>
      <c r="AV166" s="8">
        <v>2592</v>
      </c>
      <c r="AW166" s="8">
        <v>0</v>
      </c>
      <c r="AX166" s="8">
        <v>0</v>
      </c>
      <c r="AY166" s="8">
        <v>0</v>
      </c>
      <c r="AZ166" s="8">
        <v>2592</v>
      </c>
      <c r="BA166" s="8">
        <v>0</v>
      </c>
      <c r="BB166" s="8">
        <v>0</v>
      </c>
      <c r="BC166" s="8">
        <v>0</v>
      </c>
      <c r="BD166" s="8">
        <v>0</v>
      </c>
      <c r="BE166" s="8">
        <v>0</v>
      </c>
      <c r="BF166" s="8">
        <v>0</v>
      </c>
      <c r="BG166" s="8">
        <v>0</v>
      </c>
      <c r="BH166" s="8">
        <v>0</v>
      </c>
      <c r="BI166" s="8">
        <v>0</v>
      </c>
      <c r="BJ166" s="8">
        <v>0</v>
      </c>
      <c r="BK166" s="8">
        <v>0</v>
      </c>
      <c r="BL166" s="8">
        <v>0</v>
      </c>
      <c r="BM166" s="8">
        <v>0</v>
      </c>
      <c r="BN166" s="13" t="s">
        <v>2772</v>
      </c>
      <c r="BO166" s="13" t="s">
        <v>2772</v>
      </c>
      <c r="BP166" s="13" t="s">
        <v>2772</v>
      </c>
      <c r="BQ166" s="13" t="s">
        <v>2772</v>
      </c>
      <c r="BR166" s="13" t="s">
        <v>2772</v>
      </c>
      <c r="BS166" s="13" t="s">
        <v>2772</v>
      </c>
      <c r="BT166" s="13" t="s">
        <v>2772</v>
      </c>
      <c r="BU166" s="13" t="s">
        <v>2772</v>
      </c>
      <c r="BV166" s="13" t="s">
        <v>2772</v>
      </c>
      <c r="BW166" s="13" t="s">
        <v>2772</v>
      </c>
      <c r="BX166" s="13" t="s">
        <v>2772</v>
      </c>
      <c r="BY166" s="13" t="s">
        <v>2772</v>
      </c>
      <c r="BZ166" s="13" t="s">
        <v>2772</v>
      </c>
      <c r="CA166" s="8">
        <v>0</v>
      </c>
      <c r="CB166" s="8">
        <v>0</v>
      </c>
      <c r="CC166" s="8">
        <v>0</v>
      </c>
      <c r="CD166" s="8">
        <v>0</v>
      </c>
      <c r="CE166" s="8">
        <v>0</v>
      </c>
      <c r="CF166" s="8">
        <v>0</v>
      </c>
      <c r="CG166" s="8">
        <v>0</v>
      </c>
      <c r="CH166" s="8">
        <v>0</v>
      </c>
      <c r="CI166" s="8">
        <v>0</v>
      </c>
      <c r="CJ166" s="8">
        <v>0</v>
      </c>
      <c r="CK166" s="8">
        <v>0</v>
      </c>
      <c r="CL166" s="8">
        <v>0</v>
      </c>
      <c r="CM166" s="8">
        <v>0</v>
      </c>
      <c r="CN166" s="8">
        <v>0</v>
      </c>
      <c r="CO166" s="8">
        <v>0</v>
      </c>
      <c r="CP166" s="8">
        <v>0</v>
      </c>
      <c r="CQ166" s="8">
        <v>0</v>
      </c>
      <c r="CR166" s="13" t="s">
        <v>2772</v>
      </c>
      <c r="CS166" s="13" t="s">
        <v>2772</v>
      </c>
      <c r="CT166" s="13" t="s">
        <v>2772</v>
      </c>
      <c r="CU166" s="8">
        <v>0</v>
      </c>
      <c r="CV166" s="8">
        <v>0</v>
      </c>
      <c r="CW166" s="8">
        <v>0</v>
      </c>
      <c r="CX166" s="8">
        <v>0</v>
      </c>
      <c r="CY166" s="8">
        <v>0</v>
      </c>
      <c r="CZ166" s="8">
        <v>0</v>
      </c>
      <c r="DA166" s="13" t="s">
        <v>2772</v>
      </c>
      <c r="DB166" s="13" t="s">
        <v>2772</v>
      </c>
      <c r="DC166" s="13" t="s">
        <v>2772</v>
      </c>
      <c r="DD166" s="13" t="s">
        <v>2772</v>
      </c>
      <c r="DE166" s="8">
        <v>0</v>
      </c>
      <c r="DF166" s="8">
        <v>0</v>
      </c>
      <c r="DG166" s="8">
        <v>0</v>
      </c>
      <c r="DH166" s="8">
        <v>0</v>
      </c>
      <c r="DI166" s="17">
        <v>0</v>
      </c>
    </row>
    <row r="167" s="1" customFormat="1" ht="15.4" customHeight="1" spans="1:113">
      <c r="A167" s="9" t="s">
        <v>3040</v>
      </c>
      <c r="B167" s="10"/>
      <c r="C167" s="10" t="s">
        <v>2275</v>
      </c>
      <c r="D167" s="10" t="s">
        <v>3041</v>
      </c>
      <c r="E167" s="8">
        <v>2103000</v>
      </c>
      <c r="F167" s="8">
        <v>2103000</v>
      </c>
      <c r="G167" s="8">
        <v>2103000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0</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v>0</v>
      </c>
      <c r="AR167" s="8">
        <v>0</v>
      </c>
      <c r="AS167" s="8">
        <v>0</v>
      </c>
      <c r="AT167" s="8">
        <v>0</v>
      </c>
      <c r="AU167" s="8">
        <v>0</v>
      </c>
      <c r="AV167" s="8">
        <v>0</v>
      </c>
      <c r="AW167" s="8">
        <v>0</v>
      </c>
      <c r="AX167" s="8">
        <v>0</v>
      </c>
      <c r="AY167" s="8">
        <v>0</v>
      </c>
      <c r="AZ167" s="8">
        <v>0</v>
      </c>
      <c r="BA167" s="8">
        <v>0</v>
      </c>
      <c r="BB167" s="8">
        <v>0</v>
      </c>
      <c r="BC167" s="8">
        <v>0</v>
      </c>
      <c r="BD167" s="8">
        <v>0</v>
      </c>
      <c r="BE167" s="8">
        <v>0</v>
      </c>
      <c r="BF167" s="8">
        <v>0</v>
      </c>
      <c r="BG167" s="8">
        <v>0</v>
      </c>
      <c r="BH167" s="8">
        <v>0</v>
      </c>
      <c r="BI167" s="8">
        <v>0</v>
      </c>
      <c r="BJ167" s="8">
        <v>0</v>
      </c>
      <c r="BK167" s="8">
        <v>0</v>
      </c>
      <c r="BL167" s="8">
        <v>0</v>
      </c>
      <c r="BM167" s="8">
        <v>0</v>
      </c>
      <c r="BN167" s="13" t="s">
        <v>2772</v>
      </c>
      <c r="BO167" s="13" t="s">
        <v>2772</v>
      </c>
      <c r="BP167" s="13" t="s">
        <v>2772</v>
      </c>
      <c r="BQ167" s="13" t="s">
        <v>2772</v>
      </c>
      <c r="BR167" s="13" t="s">
        <v>2772</v>
      </c>
      <c r="BS167" s="13" t="s">
        <v>2772</v>
      </c>
      <c r="BT167" s="13" t="s">
        <v>2772</v>
      </c>
      <c r="BU167" s="13" t="s">
        <v>2772</v>
      </c>
      <c r="BV167" s="13" t="s">
        <v>2772</v>
      </c>
      <c r="BW167" s="13" t="s">
        <v>2772</v>
      </c>
      <c r="BX167" s="13" t="s">
        <v>2772</v>
      </c>
      <c r="BY167" s="13" t="s">
        <v>2772</v>
      </c>
      <c r="BZ167" s="13" t="s">
        <v>2772</v>
      </c>
      <c r="CA167" s="8">
        <v>0</v>
      </c>
      <c r="CB167" s="8">
        <v>0</v>
      </c>
      <c r="CC167" s="8">
        <v>0</v>
      </c>
      <c r="CD167" s="8">
        <v>0</v>
      </c>
      <c r="CE167" s="8">
        <v>0</v>
      </c>
      <c r="CF167" s="8">
        <v>0</v>
      </c>
      <c r="CG167" s="8">
        <v>0</v>
      </c>
      <c r="CH167" s="8">
        <v>0</v>
      </c>
      <c r="CI167" s="8">
        <v>0</v>
      </c>
      <c r="CJ167" s="8">
        <v>0</v>
      </c>
      <c r="CK167" s="8">
        <v>0</v>
      </c>
      <c r="CL167" s="8">
        <v>0</v>
      </c>
      <c r="CM167" s="8">
        <v>0</v>
      </c>
      <c r="CN167" s="8">
        <v>0</v>
      </c>
      <c r="CO167" s="8">
        <v>0</v>
      </c>
      <c r="CP167" s="8">
        <v>0</v>
      </c>
      <c r="CQ167" s="8">
        <v>0</v>
      </c>
      <c r="CR167" s="13" t="s">
        <v>2772</v>
      </c>
      <c r="CS167" s="13" t="s">
        <v>2772</v>
      </c>
      <c r="CT167" s="13" t="s">
        <v>2772</v>
      </c>
      <c r="CU167" s="8">
        <v>0</v>
      </c>
      <c r="CV167" s="8">
        <v>0</v>
      </c>
      <c r="CW167" s="8">
        <v>0</v>
      </c>
      <c r="CX167" s="8">
        <v>0</v>
      </c>
      <c r="CY167" s="8">
        <v>0</v>
      </c>
      <c r="CZ167" s="8">
        <v>0</v>
      </c>
      <c r="DA167" s="13" t="s">
        <v>2772</v>
      </c>
      <c r="DB167" s="13" t="s">
        <v>2772</v>
      </c>
      <c r="DC167" s="13" t="s">
        <v>2772</v>
      </c>
      <c r="DD167" s="13" t="s">
        <v>2772</v>
      </c>
      <c r="DE167" s="8">
        <v>0</v>
      </c>
      <c r="DF167" s="8">
        <v>0</v>
      </c>
      <c r="DG167" s="8">
        <v>0</v>
      </c>
      <c r="DH167" s="8">
        <v>0</v>
      </c>
      <c r="DI167" s="17">
        <v>0</v>
      </c>
    </row>
    <row r="168" s="1" customFormat="1" ht="15.4" customHeight="1" spans="1:113">
      <c r="A168" s="9" t="s">
        <v>3042</v>
      </c>
      <c r="B168" s="10"/>
      <c r="C168" s="10" t="s">
        <v>2275</v>
      </c>
      <c r="D168" s="10" t="s">
        <v>3043</v>
      </c>
      <c r="E168" s="8">
        <v>698774.14</v>
      </c>
      <c r="F168" s="8">
        <v>617053.01</v>
      </c>
      <c r="G168" s="8">
        <v>345770.93</v>
      </c>
      <c r="H168" s="8">
        <v>117647</v>
      </c>
      <c r="I168" s="8">
        <v>0</v>
      </c>
      <c r="J168" s="8">
        <v>0</v>
      </c>
      <c r="K168" s="8">
        <v>36792</v>
      </c>
      <c r="L168" s="8">
        <v>0</v>
      </c>
      <c r="M168" s="8">
        <v>189.28</v>
      </c>
      <c r="N168" s="8">
        <v>37824</v>
      </c>
      <c r="O168" s="8">
        <v>0</v>
      </c>
      <c r="P168" s="8">
        <v>0</v>
      </c>
      <c r="Q168" s="8">
        <v>46429.8</v>
      </c>
      <c r="R168" s="8">
        <v>0</v>
      </c>
      <c r="S168" s="8">
        <v>32400</v>
      </c>
      <c r="T168" s="8">
        <v>81721.13</v>
      </c>
      <c r="U168" s="8">
        <v>50492.67</v>
      </c>
      <c r="V168" s="8">
        <v>0</v>
      </c>
      <c r="W168" s="8">
        <v>0</v>
      </c>
      <c r="X168" s="8">
        <v>0</v>
      </c>
      <c r="Y168" s="8">
        <v>0</v>
      </c>
      <c r="Z168" s="8">
        <v>0</v>
      </c>
      <c r="AA168" s="8">
        <v>9600</v>
      </c>
      <c r="AB168" s="8">
        <v>0</v>
      </c>
      <c r="AC168" s="8">
        <v>0</v>
      </c>
      <c r="AD168" s="8">
        <v>5175</v>
      </c>
      <c r="AE168" s="8">
        <v>0</v>
      </c>
      <c r="AF168" s="8">
        <v>0</v>
      </c>
      <c r="AG168" s="8">
        <v>0</v>
      </c>
      <c r="AH168" s="8">
        <v>0</v>
      </c>
      <c r="AI168" s="8">
        <v>3260</v>
      </c>
      <c r="AJ168" s="8">
        <v>681.2</v>
      </c>
      <c r="AK168" s="8">
        <v>0</v>
      </c>
      <c r="AL168" s="8">
        <v>0</v>
      </c>
      <c r="AM168" s="8">
        <v>0</v>
      </c>
      <c r="AN168" s="8">
        <v>0</v>
      </c>
      <c r="AO168" s="8">
        <v>0</v>
      </c>
      <c r="AP168" s="8">
        <v>0</v>
      </c>
      <c r="AQ168" s="8">
        <v>4980</v>
      </c>
      <c r="AR168" s="8">
        <v>7252.26</v>
      </c>
      <c r="AS168" s="8">
        <v>280</v>
      </c>
      <c r="AT168" s="8">
        <v>0</v>
      </c>
      <c r="AU168" s="8">
        <v>0</v>
      </c>
      <c r="AV168" s="8">
        <v>0</v>
      </c>
      <c r="AW168" s="8">
        <v>0</v>
      </c>
      <c r="AX168" s="8">
        <v>0</v>
      </c>
      <c r="AY168" s="8">
        <v>0</v>
      </c>
      <c r="AZ168" s="8">
        <v>0</v>
      </c>
      <c r="BA168" s="8">
        <v>0</v>
      </c>
      <c r="BB168" s="8">
        <v>0</v>
      </c>
      <c r="BC168" s="8">
        <v>0</v>
      </c>
      <c r="BD168" s="8">
        <v>0</v>
      </c>
      <c r="BE168" s="8">
        <v>0</v>
      </c>
      <c r="BF168" s="8">
        <v>0</v>
      </c>
      <c r="BG168" s="8">
        <v>0</v>
      </c>
      <c r="BH168" s="8">
        <v>0</v>
      </c>
      <c r="BI168" s="8">
        <v>0</v>
      </c>
      <c r="BJ168" s="8">
        <v>0</v>
      </c>
      <c r="BK168" s="8">
        <v>0</v>
      </c>
      <c r="BL168" s="8">
        <v>0</v>
      </c>
      <c r="BM168" s="8">
        <v>0</v>
      </c>
      <c r="BN168" s="13" t="s">
        <v>2772</v>
      </c>
      <c r="BO168" s="13" t="s">
        <v>2772</v>
      </c>
      <c r="BP168" s="13" t="s">
        <v>2772</v>
      </c>
      <c r="BQ168" s="13" t="s">
        <v>2772</v>
      </c>
      <c r="BR168" s="13" t="s">
        <v>2772</v>
      </c>
      <c r="BS168" s="13" t="s">
        <v>2772</v>
      </c>
      <c r="BT168" s="13" t="s">
        <v>2772</v>
      </c>
      <c r="BU168" s="13" t="s">
        <v>2772</v>
      </c>
      <c r="BV168" s="13" t="s">
        <v>2772</v>
      </c>
      <c r="BW168" s="13" t="s">
        <v>2772</v>
      </c>
      <c r="BX168" s="13" t="s">
        <v>2772</v>
      </c>
      <c r="BY168" s="13" t="s">
        <v>2772</v>
      </c>
      <c r="BZ168" s="13" t="s">
        <v>2772</v>
      </c>
      <c r="CA168" s="8">
        <v>0</v>
      </c>
      <c r="CB168" s="8">
        <v>0</v>
      </c>
      <c r="CC168" s="8">
        <v>0</v>
      </c>
      <c r="CD168" s="8">
        <v>0</v>
      </c>
      <c r="CE168" s="8">
        <v>0</v>
      </c>
      <c r="CF168" s="8">
        <v>0</v>
      </c>
      <c r="CG168" s="8">
        <v>0</v>
      </c>
      <c r="CH168" s="8">
        <v>0</v>
      </c>
      <c r="CI168" s="8">
        <v>0</v>
      </c>
      <c r="CJ168" s="8">
        <v>0</v>
      </c>
      <c r="CK168" s="8">
        <v>0</v>
      </c>
      <c r="CL168" s="8">
        <v>0</v>
      </c>
      <c r="CM168" s="8">
        <v>0</v>
      </c>
      <c r="CN168" s="8">
        <v>0</v>
      </c>
      <c r="CO168" s="8">
        <v>0</v>
      </c>
      <c r="CP168" s="8">
        <v>0</v>
      </c>
      <c r="CQ168" s="8">
        <v>0</v>
      </c>
      <c r="CR168" s="13" t="s">
        <v>2772</v>
      </c>
      <c r="CS168" s="13" t="s">
        <v>2772</v>
      </c>
      <c r="CT168" s="13" t="s">
        <v>2772</v>
      </c>
      <c r="CU168" s="8">
        <v>0</v>
      </c>
      <c r="CV168" s="8">
        <v>0</v>
      </c>
      <c r="CW168" s="8">
        <v>0</v>
      </c>
      <c r="CX168" s="8">
        <v>0</v>
      </c>
      <c r="CY168" s="8">
        <v>0</v>
      </c>
      <c r="CZ168" s="8">
        <v>0</v>
      </c>
      <c r="DA168" s="13" t="s">
        <v>2772</v>
      </c>
      <c r="DB168" s="13" t="s">
        <v>2772</v>
      </c>
      <c r="DC168" s="13" t="s">
        <v>2772</v>
      </c>
      <c r="DD168" s="13" t="s">
        <v>2772</v>
      </c>
      <c r="DE168" s="8">
        <v>0</v>
      </c>
      <c r="DF168" s="8">
        <v>0</v>
      </c>
      <c r="DG168" s="8">
        <v>0</v>
      </c>
      <c r="DH168" s="8">
        <v>0</v>
      </c>
      <c r="DI168" s="17">
        <v>0</v>
      </c>
    </row>
    <row r="169" s="1" customFormat="1" ht="15.4" customHeight="1" spans="1:113">
      <c r="A169" s="9" t="s">
        <v>3044</v>
      </c>
      <c r="B169" s="10"/>
      <c r="C169" s="10" t="s">
        <v>2275</v>
      </c>
      <c r="D169" s="10" t="s">
        <v>3045</v>
      </c>
      <c r="E169" s="8">
        <v>53791767.41</v>
      </c>
      <c r="F169" s="8">
        <v>17570621.66</v>
      </c>
      <c r="G169" s="8">
        <v>9420708.42</v>
      </c>
      <c r="H169" s="8">
        <v>522136.2</v>
      </c>
      <c r="I169" s="8">
        <v>13200</v>
      </c>
      <c r="J169" s="8">
        <v>0</v>
      </c>
      <c r="K169" s="8">
        <v>2571782.56</v>
      </c>
      <c r="L169" s="8">
        <v>1722236.12</v>
      </c>
      <c r="M169" s="8">
        <v>818253.65</v>
      </c>
      <c r="N169" s="8">
        <v>643400.98</v>
      </c>
      <c r="O169" s="8">
        <v>0</v>
      </c>
      <c r="P169" s="8">
        <v>71528</v>
      </c>
      <c r="Q169" s="8">
        <v>388193.96</v>
      </c>
      <c r="R169" s="8">
        <v>0</v>
      </c>
      <c r="S169" s="8">
        <v>1399181.77</v>
      </c>
      <c r="T169" s="8">
        <v>34796145.75</v>
      </c>
      <c r="U169" s="8">
        <v>407595.31</v>
      </c>
      <c r="V169" s="8">
        <v>863921.2</v>
      </c>
      <c r="W169" s="8">
        <v>0</v>
      </c>
      <c r="X169" s="8">
        <v>0</v>
      </c>
      <c r="Y169" s="8">
        <v>35633.24</v>
      </c>
      <c r="Z169" s="8">
        <v>591688.65</v>
      </c>
      <c r="AA169" s="8">
        <v>191581.98</v>
      </c>
      <c r="AB169" s="8">
        <v>0</v>
      </c>
      <c r="AC169" s="8">
        <v>359399.03</v>
      </c>
      <c r="AD169" s="8">
        <v>24115</v>
      </c>
      <c r="AE169" s="8">
        <v>0</v>
      </c>
      <c r="AF169" s="8">
        <v>67886</v>
      </c>
      <c r="AG169" s="8">
        <v>0</v>
      </c>
      <c r="AH169" s="8">
        <v>0</v>
      </c>
      <c r="AI169" s="8">
        <v>22304</v>
      </c>
      <c r="AJ169" s="8">
        <v>0</v>
      </c>
      <c r="AK169" s="8">
        <v>9005425.29</v>
      </c>
      <c r="AL169" s="8">
        <v>0</v>
      </c>
      <c r="AM169" s="8">
        <v>0</v>
      </c>
      <c r="AN169" s="8">
        <v>5421983.51</v>
      </c>
      <c r="AO169" s="8">
        <v>16092312.03</v>
      </c>
      <c r="AP169" s="8">
        <v>0</v>
      </c>
      <c r="AQ169" s="8">
        <v>0</v>
      </c>
      <c r="AR169" s="8">
        <v>93366.74</v>
      </c>
      <c r="AS169" s="8">
        <v>81630</v>
      </c>
      <c r="AT169" s="8">
        <v>0</v>
      </c>
      <c r="AU169" s="8">
        <v>1537303.77</v>
      </c>
      <c r="AV169" s="8">
        <v>0</v>
      </c>
      <c r="AW169" s="8">
        <v>0</v>
      </c>
      <c r="AX169" s="8">
        <v>0</v>
      </c>
      <c r="AY169" s="8">
        <v>0</v>
      </c>
      <c r="AZ169" s="8">
        <v>0</v>
      </c>
      <c r="BA169" s="8">
        <v>0</v>
      </c>
      <c r="BB169" s="8">
        <v>0</v>
      </c>
      <c r="BC169" s="8">
        <v>0</v>
      </c>
      <c r="BD169" s="8">
        <v>0</v>
      </c>
      <c r="BE169" s="8">
        <v>0</v>
      </c>
      <c r="BF169" s="8">
        <v>0</v>
      </c>
      <c r="BG169" s="8">
        <v>0</v>
      </c>
      <c r="BH169" s="8">
        <v>0</v>
      </c>
      <c r="BI169" s="8">
        <v>0</v>
      </c>
      <c r="BJ169" s="8">
        <v>0</v>
      </c>
      <c r="BK169" s="8">
        <v>0</v>
      </c>
      <c r="BL169" s="8">
        <v>0</v>
      </c>
      <c r="BM169" s="8">
        <v>0</v>
      </c>
      <c r="BN169" s="13" t="s">
        <v>2772</v>
      </c>
      <c r="BO169" s="13" t="s">
        <v>2772</v>
      </c>
      <c r="BP169" s="13" t="s">
        <v>2772</v>
      </c>
      <c r="BQ169" s="13" t="s">
        <v>2772</v>
      </c>
      <c r="BR169" s="13" t="s">
        <v>2772</v>
      </c>
      <c r="BS169" s="13" t="s">
        <v>2772</v>
      </c>
      <c r="BT169" s="13" t="s">
        <v>2772</v>
      </c>
      <c r="BU169" s="13" t="s">
        <v>2772</v>
      </c>
      <c r="BV169" s="13" t="s">
        <v>2772</v>
      </c>
      <c r="BW169" s="13" t="s">
        <v>2772</v>
      </c>
      <c r="BX169" s="13" t="s">
        <v>2772</v>
      </c>
      <c r="BY169" s="13" t="s">
        <v>2772</v>
      </c>
      <c r="BZ169" s="13" t="s">
        <v>2772</v>
      </c>
      <c r="CA169" s="8">
        <v>1425000</v>
      </c>
      <c r="CB169" s="8">
        <v>0</v>
      </c>
      <c r="CC169" s="8">
        <v>0</v>
      </c>
      <c r="CD169" s="8">
        <v>1280000</v>
      </c>
      <c r="CE169" s="8">
        <v>0</v>
      </c>
      <c r="CF169" s="8">
        <v>0</v>
      </c>
      <c r="CG169" s="8">
        <v>0</v>
      </c>
      <c r="CH169" s="8">
        <v>0</v>
      </c>
      <c r="CI169" s="8">
        <v>0</v>
      </c>
      <c r="CJ169" s="8">
        <v>0</v>
      </c>
      <c r="CK169" s="8">
        <v>0</v>
      </c>
      <c r="CL169" s="8">
        <v>0</v>
      </c>
      <c r="CM169" s="8">
        <v>145000</v>
      </c>
      <c r="CN169" s="8">
        <v>0</v>
      </c>
      <c r="CO169" s="8">
        <v>0</v>
      </c>
      <c r="CP169" s="8">
        <v>0</v>
      </c>
      <c r="CQ169" s="8">
        <v>0</v>
      </c>
      <c r="CR169" s="13" t="s">
        <v>2772</v>
      </c>
      <c r="CS169" s="13" t="s">
        <v>2772</v>
      </c>
      <c r="CT169" s="13" t="s">
        <v>2772</v>
      </c>
      <c r="CU169" s="8">
        <v>0</v>
      </c>
      <c r="CV169" s="8">
        <v>0</v>
      </c>
      <c r="CW169" s="8">
        <v>0</v>
      </c>
      <c r="CX169" s="8">
        <v>0</v>
      </c>
      <c r="CY169" s="8">
        <v>0</v>
      </c>
      <c r="CZ169" s="8">
        <v>0</v>
      </c>
      <c r="DA169" s="13" t="s">
        <v>2772</v>
      </c>
      <c r="DB169" s="13" t="s">
        <v>2772</v>
      </c>
      <c r="DC169" s="13" t="s">
        <v>2772</v>
      </c>
      <c r="DD169" s="13" t="s">
        <v>2772</v>
      </c>
      <c r="DE169" s="8">
        <v>0</v>
      </c>
      <c r="DF169" s="8">
        <v>0</v>
      </c>
      <c r="DG169" s="8">
        <v>0</v>
      </c>
      <c r="DH169" s="8">
        <v>0</v>
      </c>
      <c r="DI169" s="17">
        <v>0</v>
      </c>
    </row>
    <row r="170" s="1" customFormat="1" ht="15.4" customHeight="1" spans="1:113">
      <c r="A170" s="9" t="s">
        <v>3046</v>
      </c>
      <c r="B170" s="10"/>
      <c r="C170" s="10" t="s">
        <v>2275</v>
      </c>
      <c r="D170" s="10" t="s">
        <v>3047</v>
      </c>
      <c r="E170" s="8">
        <v>860000</v>
      </c>
      <c r="F170" s="8">
        <v>0</v>
      </c>
      <c r="G170" s="8">
        <v>0</v>
      </c>
      <c r="H170" s="8">
        <v>0</v>
      </c>
      <c r="I170" s="8">
        <v>0</v>
      </c>
      <c r="J170" s="8">
        <v>0</v>
      </c>
      <c r="K170" s="8">
        <v>0</v>
      </c>
      <c r="L170" s="8">
        <v>0</v>
      </c>
      <c r="M170" s="8">
        <v>0</v>
      </c>
      <c r="N170" s="8">
        <v>0</v>
      </c>
      <c r="O170" s="8">
        <v>0</v>
      </c>
      <c r="P170" s="8">
        <v>0</v>
      </c>
      <c r="Q170" s="8">
        <v>0</v>
      </c>
      <c r="R170" s="8">
        <v>0</v>
      </c>
      <c r="S170" s="8">
        <v>0</v>
      </c>
      <c r="T170" s="8">
        <v>810000</v>
      </c>
      <c r="U170" s="8">
        <v>350000</v>
      </c>
      <c r="V170" s="8">
        <v>100000</v>
      </c>
      <c r="W170" s="8">
        <v>0</v>
      </c>
      <c r="X170" s="8">
        <v>0</v>
      </c>
      <c r="Y170" s="8">
        <v>0</v>
      </c>
      <c r="Z170" s="8">
        <v>0</v>
      </c>
      <c r="AA170" s="8">
        <v>0</v>
      </c>
      <c r="AB170" s="8">
        <v>0</v>
      </c>
      <c r="AC170" s="8">
        <v>0</v>
      </c>
      <c r="AD170" s="8">
        <v>0</v>
      </c>
      <c r="AE170" s="8">
        <v>0</v>
      </c>
      <c r="AF170" s="8">
        <v>0</v>
      </c>
      <c r="AG170" s="8">
        <v>0</v>
      </c>
      <c r="AH170" s="8">
        <v>0</v>
      </c>
      <c r="AI170" s="8">
        <v>0</v>
      </c>
      <c r="AJ170" s="8">
        <v>0</v>
      </c>
      <c r="AK170" s="8">
        <v>240000</v>
      </c>
      <c r="AL170" s="8">
        <v>0</v>
      </c>
      <c r="AM170" s="8">
        <v>0</v>
      </c>
      <c r="AN170" s="8">
        <v>20000</v>
      </c>
      <c r="AO170" s="8">
        <v>0</v>
      </c>
      <c r="AP170" s="8">
        <v>0</v>
      </c>
      <c r="AQ170" s="8">
        <v>0</v>
      </c>
      <c r="AR170" s="8">
        <v>0</v>
      </c>
      <c r="AS170" s="8">
        <v>0</v>
      </c>
      <c r="AT170" s="8">
        <v>0</v>
      </c>
      <c r="AU170" s="8">
        <v>100000</v>
      </c>
      <c r="AV170" s="8">
        <v>50000</v>
      </c>
      <c r="AW170" s="8">
        <v>0</v>
      </c>
      <c r="AX170" s="8">
        <v>0</v>
      </c>
      <c r="AY170" s="8">
        <v>0</v>
      </c>
      <c r="AZ170" s="8">
        <v>0</v>
      </c>
      <c r="BA170" s="8">
        <v>50000</v>
      </c>
      <c r="BB170" s="8">
        <v>0</v>
      </c>
      <c r="BC170" s="8">
        <v>0</v>
      </c>
      <c r="BD170" s="8">
        <v>0</v>
      </c>
      <c r="BE170" s="8">
        <v>0</v>
      </c>
      <c r="BF170" s="8">
        <v>0</v>
      </c>
      <c r="BG170" s="8">
        <v>0</v>
      </c>
      <c r="BH170" s="8">
        <v>0</v>
      </c>
      <c r="BI170" s="8">
        <v>0</v>
      </c>
      <c r="BJ170" s="8">
        <v>0</v>
      </c>
      <c r="BK170" s="8">
        <v>0</v>
      </c>
      <c r="BL170" s="8">
        <v>0</v>
      </c>
      <c r="BM170" s="8">
        <v>0</v>
      </c>
      <c r="BN170" s="13" t="s">
        <v>2772</v>
      </c>
      <c r="BO170" s="13" t="s">
        <v>2772</v>
      </c>
      <c r="BP170" s="13" t="s">
        <v>2772</v>
      </c>
      <c r="BQ170" s="13" t="s">
        <v>2772</v>
      </c>
      <c r="BR170" s="13" t="s">
        <v>2772</v>
      </c>
      <c r="BS170" s="13" t="s">
        <v>2772</v>
      </c>
      <c r="BT170" s="13" t="s">
        <v>2772</v>
      </c>
      <c r="BU170" s="13" t="s">
        <v>2772</v>
      </c>
      <c r="BV170" s="13" t="s">
        <v>2772</v>
      </c>
      <c r="BW170" s="13" t="s">
        <v>2772</v>
      </c>
      <c r="BX170" s="13" t="s">
        <v>2772</v>
      </c>
      <c r="BY170" s="13" t="s">
        <v>2772</v>
      </c>
      <c r="BZ170" s="13" t="s">
        <v>2772</v>
      </c>
      <c r="CA170" s="8">
        <v>0</v>
      </c>
      <c r="CB170" s="8">
        <v>0</v>
      </c>
      <c r="CC170" s="8">
        <v>0</v>
      </c>
      <c r="CD170" s="8">
        <v>0</v>
      </c>
      <c r="CE170" s="8">
        <v>0</v>
      </c>
      <c r="CF170" s="8">
        <v>0</v>
      </c>
      <c r="CG170" s="8">
        <v>0</v>
      </c>
      <c r="CH170" s="8">
        <v>0</v>
      </c>
      <c r="CI170" s="8">
        <v>0</v>
      </c>
      <c r="CJ170" s="8">
        <v>0</v>
      </c>
      <c r="CK170" s="8">
        <v>0</v>
      </c>
      <c r="CL170" s="8">
        <v>0</v>
      </c>
      <c r="CM170" s="8">
        <v>0</v>
      </c>
      <c r="CN170" s="8">
        <v>0</v>
      </c>
      <c r="CO170" s="8">
        <v>0</v>
      </c>
      <c r="CP170" s="8">
        <v>0</v>
      </c>
      <c r="CQ170" s="8">
        <v>0</v>
      </c>
      <c r="CR170" s="13" t="s">
        <v>2772</v>
      </c>
      <c r="CS170" s="13" t="s">
        <v>2772</v>
      </c>
      <c r="CT170" s="13" t="s">
        <v>2772</v>
      </c>
      <c r="CU170" s="8">
        <v>0</v>
      </c>
      <c r="CV170" s="8">
        <v>0</v>
      </c>
      <c r="CW170" s="8">
        <v>0</v>
      </c>
      <c r="CX170" s="8">
        <v>0</v>
      </c>
      <c r="CY170" s="8">
        <v>0</v>
      </c>
      <c r="CZ170" s="8">
        <v>0</v>
      </c>
      <c r="DA170" s="13" t="s">
        <v>2772</v>
      </c>
      <c r="DB170" s="13" t="s">
        <v>2772</v>
      </c>
      <c r="DC170" s="13" t="s">
        <v>2772</v>
      </c>
      <c r="DD170" s="13" t="s">
        <v>2772</v>
      </c>
      <c r="DE170" s="8">
        <v>0</v>
      </c>
      <c r="DF170" s="8">
        <v>0</v>
      </c>
      <c r="DG170" s="8">
        <v>0</v>
      </c>
      <c r="DH170" s="8">
        <v>0</v>
      </c>
      <c r="DI170" s="17">
        <v>0</v>
      </c>
    </row>
    <row r="171" s="1" customFormat="1" ht="15.4" customHeight="1" spans="1:113">
      <c r="A171" s="9" t="s">
        <v>3048</v>
      </c>
      <c r="B171" s="10"/>
      <c r="C171" s="10" t="s">
        <v>2275</v>
      </c>
      <c r="D171" s="10" t="s">
        <v>3049</v>
      </c>
      <c r="E171" s="8">
        <v>250000</v>
      </c>
      <c r="F171" s="8">
        <v>0</v>
      </c>
      <c r="G171" s="8">
        <v>0</v>
      </c>
      <c r="H171" s="8">
        <v>0</v>
      </c>
      <c r="I171" s="8">
        <v>0</v>
      </c>
      <c r="J171" s="8">
        <v>0</v>
      </c>
      <c r="K171" s="8">
        <v>0</v>
      </c>
      <c r="L171" s="8">
        <v>0</v>
      </c>
      <c r="M171" s="8">
        <v>0</v>
      </c>
      <c r="N171" s="8">
        <v>0</v>
      </c>
      <c r="O171" s="8">
        <v>0</v>
      </c>
      <c r="P171" s="8">
        <v>0</v>
      </c>
      <c r="Q171" s="8">
        <v>0</v>
      </c>
      <c r="R171" s="8">
        <v>0</v>
      </c>
      <c r="S171" s="8">
        <v>0</v>
      </c>
      <c r="T171" s="8">
        <v>250000</v>
      </c>
      <c r="U171" s="8">
        <v>10000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240000</v>
      </c>
      <c r="AL171" s="8">
        <v>0</v>
      </c>
      <c r="AM171" s="8">
        <v>0</v>
      </c>
      <c r="AN171" s="8">
        <v>0</v>
      </c>
      <c r="AO171" s="8">
        <v>0</v>
      </c>
      <c r="AP171" s="8">
        <v>0</v>
      </c>
      <c r="AQ171" s="8">
        <v>0</v>
      </c>
      <c r="AR171" s="8">
        <v>0</v>
      </c>
      <c r="AS171" s="8">
        <v>0</v>
      </c>
      <c r="AT171" s="8">
        <v>0</v>
      </c>
      <c r="AU171" s="8">
        <v>0</v>
      </c>
      <c r="AV171" s="8">
        <v>0</v>
      </c>
      <c r="AW171" s="8">
        <v>0</v>
      </c>
      <c r="AX171" s="8">
        <v>0</v>
      </c>
      <c r="AY171" s="8">
        <v>0</v>
      </c>
      <c r="AZ171" s="8">
        <v>0</v>
      </c>
      <c r="BA171" s="8">
        <v>0</v>
      </c>
      <c r="BB171" s="8">
        <v>0</v>
      </c>
      <c r="BC171" s="8">
        <v>0</v>
      </c>
      <c r="BD171" s="8">
        <v>0</v>
      </c>
      <c r="BE171" s="8">
        <v>0</v>
      </c>
      <c r="BF171" s="8">
        <v>0</v>
      </c>
      <c r="BG171" s="8">
        <v>0</v>
      </c>
      <c r="BH171" s="8">
        <v>0</v>
      </c>
      <c r="BI171" s="8">
        <v>0</v>
      </c>
      <c r="BJ171" s="8">
        <v>0</v>
      </c>
      <c r="BK171" s="8">
        <v>0</v>
      </c>
      <c r="BL171" s="8">
        <v>0</v>
      </c>
      <c r="BM171" s="8">
        <v>0</v>
      </c>
      <c r="BN171" s="13" t="s">
        <v>2772</v>
      </c>
      <c r="BO171" s="13" t="s">
        <v>2772</v>
      </c>
      <c r="BP171" s="13" t="s">
        <v>2772</v>
      </c>
      <c r="BQ171" s="13" t="s">
        <v>2772</v>
      </c>
      <c r="BR171" s="13" t="s">
        <v>2772</v>
      </c>
      <c r="BS171" s="13" t="s">
        <v>2772</v>
      </c>
      <c r="BT171" s="13" t="s">
        <v>2772</v>
      </c>
      <c r="BU171" s="13" t="s">
        <v>2772</v>
      </c>
      <c r="BV171" s="13" t="s">
        <v>2772</v>
      </c>
      <c r="BW171" s="13" t="s">
        <v>2772</v>
      </c>
      <c r="BX171" s="13" t="s">
        <v>2772</v>
      </c>
      <c r="BY171" s="13" t="s">
        <v>2772</v>
      </c>
      <c r="BZ171" s="13" t="s">
        <v>2772</v>
      </c>
      <c r="CA171" s="8">
        <v>0</v>
      </c>
      <c r="CB171" s="8">
        <v>0</v>
      </c>
      <c r="CC171" s="8">
        <v>0</v>
      </c>
      <c r="CD171" s="8">
        <v>0</v>
      </c>
      <c r="CE171" s="8">
        <v>0</v>
      </c>
      <c r="CF171" s="8">
        <v>0</v>
      </c>
      <c r="CG171" s="8">
        <v>0</v>
      </c>
      <c r="CH171" s="8">
        <v>0</v>
      </c>
      <c r="CI171" s="8">
        <v>0</v>
      </c>
      <c r="CJ171" s="8">
        <v>0</v>
      </c>
      <c r="CK171" s="8">
        <v>0</v>
      </c>
      <c r="CL171" s="8">
        <v>0</v>
      </c>
      <c r="CM171" s="8">
        <v>0</v>
      </c>
      <c r="CN171" s="8">
        <v>0</v>
      </c>
      <c r="CO171" s="8">
        <v>0</v>
      </c>
      <c r="CP171" s="8">
        <v>0</v>
      </c>
      <c r="CQ171" s="8">
        <v>0</v>
      </c>
      <c r="CR171" s="13" t="s">
        <v>2772</v>
      </c>
      <c r="CS171" s="13" t="s">
        <v>2772</v>
      </c>
      <c r="CT171" s="13" t="s">
        <v>2772</v>
      </c>
      <c r="CU171" s="8">
        <v>0</v>
      </c>
      <c r="CV171" s="8">
        <v>0</v>
      </c>
      <c r="CW171" s="8">
        <v>0</v>
      </c>
      <c r="CX171" s="8">
        <v>0</v>
      </c>
      <c r="CY171" s="8">
        <v>0</v>
      </c>
      <c r="CZ171" s="8">
        <v>0</v>
      </c>
      <c r="DA171" s="13" t="s">
        <v>2772</v>
      </c>
      <c r="DB171" s="13" t="s">
        <v>2772</v>
      </c>
      <c r="DC171" s="13" t="s">
        <v>2772</v>
      </c>
      <c r="DD171" s="13" t="s">
        <v>2772</v>
      </c>
      <c r="DE171" s="8">
        <v>0</v>
      </c>
      <c r="DF171" s="8">
        <v>0</v>
      </c>
      <c r="DG171" s="8">
        <v>0</v>
      </c>
      <c r="DH171" s="8">
        <v>0</v>
      </c>
      <c r="DI171" s="17">
        <v>0</v>
      </c>
    </row>
    <row r="172" s="1" customFormat="1" ht="15.4" customHeight="1" spans="1:113">
      <c r="A172" s="9" t="s">
        <v>3050</v>
      </c>
      <c r="B172" s="10"/>
      <c r="C172" s="10" t="s">
        <v>2275</v>
      </c>
      <c r="D172" s="10" t="s">
        <v>3051</v>
      </c>
      <c r="E172" s="8">
        <v>56436209.37</v>
      </c>
      <c r="F172" s="8">
        <v>40115810.48</v>
      </c>
      <c r="G172" s="8">
        <v>13592453.28</v>
      </c>
      <c r="H172" s="8">
        <v>5664431.25</v>
      </c>
      <c r="I172" s="8">
        <v>2098124.5</v>
      </c>
      <c r="J172" s="8">
        <v>0</v>
      </c>
      <c r="K172" s="8">
        <v>1047225.22</v>
      </c>
      <c r="L172" s="8">
        <v>8959603.12</v>
      </c>
      <c r="M172" s="8">
        <v>4681765.92</v>
      </c>
      <c r="N172" s="8">
        <v>1392070.02</v>
      </c>
      <c r="O172" s="8">
        <v>0</v>
      </c>
      <c r="P172" s="8">
        <v>189487.02</v>
      </c>
      <c r="Q172" s="8">
        <v>1708573.27</v>
      </c>
      <c r="R172" s="8">
        <v>0</v>
      </c>
      <c r="S172" s="8">
        <v>782076.88</v>
      </c>
      <c r="T172" s="8">
        <v>13470059.3</v>
      </c>
      <c r="U172" s="8">
        <v>8003152.8</v>
      </c>
      <c r="V172" s="8">
        <v>316292</v>
      </c>
      <c r="W172" s="8">
        <v>11000</v>
      </c>
      <c r="X172" s="8">
        <v>0</v>
      </c>
      <c r="Y172" s="8">
        <v>68086.8</v>
      </c>
      <c r="Z172" s="8">
        <v>220226.66</v>
      </c>
      <c r="AA172" s="8">
        <v>263994</v>
      </c>
      <c r="AB172" s="8">
        <v>814</v>
      </c>
      <c r="AC172" s="8">
        <v>80450</v>
      </c>
      <c r="AD172" s="8">
        <v>862534.94</v>
      </c>
      <c r="AE172" s="8">
        <v>0</v>
      </c>
      <c r="AF172" s="8">
        <v>810164.5</v>
      </c>
      <c r="AG172" s="8">
        <v>25800</v>
      </c>
      <c r="AH172" s="8">
        <v>180512</v>
      </c>
      <c r="AI172" s="8">
        <v>139689.6</v>
      </c>
      <c r="AJ172" s="8">
        <v>235947.65</v>
      </c>
      <c r="AK172" s="8">
        <v>642956.7</v>
      </c>
      <c r="AL172" s="8">
        <v>0</v>
      </c>
      <c r="AM172" s="8">
        <v>0</v>
      </c>
      <c r="AN172" s="8">
        <v>166446</v>
      </c>
      <c r="AO172" s="8">
        <v>2000</v>
      </c>
      <c r="AP172" s="8">
        <v>80436</v>
      </c>
      <c r="AQ172" s="8">
        <v>77570</v>
      </c>
      <c r="AR172" s="8">
        <v>246027.65</v>
      </c>
      <c r="AS172" s="8">
        <v>567050</v>
      </c>
      <c r="AT172" s="8">
        <v>0</v>
      </c>
      <c r="AU172" s="8">
        <v>468908</v>
      </c>
      <c r="AV172" s="8">
        <v>2016137</v>
      </c>
      <c r="AW172" s="8">
        <v>10000</v>
      </c>
      <c r="AX172" s="8">
        <v>0</v>
      </c>
      <c r="AY172" s="8">
        <v>0</v>
      </c>
      <c r="AZ172" s="8">
        <v>98201</v>
      </c>
      <c r="BA172" s="8">
        <v>1899976</v>
      </c>
      <c r="BB172" s="8">
        <v>0</v>
      </c>
      <c r="BC172" s="8">
        <v>0</v>
      </c>
      <c r="BD172" s="8">
        <v>0</v>
      </c>
      <c r="BE172" s="8">
        <v>0</v>
      </c>
      <c r="BF172" s="8">
        <v>0</v>
      </c>
      <c r="BG172" s="8">
        <v>0</v>
      </c>
      <c r="BH172" s="8">
        <v>7960</v>
      </c>
      <c r="BI172" s="8">
        <v>88506</v>
      </c>
      <c r="BJ172" s="8">
        <v>88506</v>
      </c>
      <c r="BK172" s="8">
        <v>0</v>
      </c>
      <c r="BL172" s="8">
        <v>0</v>
      </c>
      <c r="BM172" s="8">
        <v>0</v>
      </c>
      <c r="BN172" s="13" t="s">
        <v>2772</v>
      </c>
      <c r="BO172" s="13" t="s">
        <v>2772</v>
      </c>
      <c r="BP172" s="13" t="s">
        <v>2772</v>
      </c>
      <c r="BQ172" s="13" t="s">
        <v>2772</v>
      </c>
      <c r="BR172" s="13" t="s">
        <v>2772</v>
      </c>
      <c r="BS172" s="13" t="s">
        <v>2772</v>
      </c>
      <c r="BT172" s="13" t="s">
        <v>2772</v>
      </c>
      <c r="BU172" s="13" t="s">
        <v>2772</v>
      </c>
      <c r="BV172" s="13" t="s">
        <v>2772</v>
      </c>
      <c r="BW172" s="13" t="s">
        <v>2772</v>
      </c>
      <c r="BX172" s="13" t="s">
        <v>2772</v>
      </c>
      <c r="BY172" s="13" t="s">
        <v>2772</v>
      </c>
      <c r="BZ172" s="13" t="s">
        <v>2772</v>
      </c>
      <c r="CA172" s="8">
        <v>745696.59</v>
      </c>
      <c r="CB172" s="8">
        <v>0</v>
      </c>
      <c r="CC172" s="8">
        <v>429298.59</v>
      </c>
      <c r="CD172" s="8">
        <v>0</v>
      </c>
      <c r="CE172" s="8">
        <v>0</v>
      </c>
      <c r="CF172" s="8">
        <v>0</v>
      </c>
      <c r="CG172" s="8">
        <v>0</v>
      </c>
      <c r="CH172" s="8">
        <v>0</v>
      </c>
      <c r="CI172" s="8">
        <v>0</v>
      </c>
      <c r="CJ172" s="8">
        <v>0</v>
      </c>
      <c r="CK172" s="8">
        <v>0</v>
      </c>
      <c r="CL172" s="8">
        <v>0</v>
      </c>
      <c r="CM172" s="8">
        <v>312600</v>
      </c>
      <c r="CN172" s="8">
        <v>0</v>
      </c>
      <c r="CO172" s="8">
        <v>0</v>
      </c>
      <c r="CP172" s="8">
        <v>0</v>
      </c>
      <c r="CQ172" s="8">
        <v>3798</v>
      </c>
      <c r="CR172" s="13" t="s">
        <v>2772</v>
      </c>
      <c r="CS172" s="13" t="s">
        <v>2772</v>
      </c>
      <c r="CT172" s="13" t="s">
        <v>2772</v>
      </c>
      <c r="CU172" s="8">
        <v>0</v>
      </c>
      <c r="CV172" s="8">
        <v>0</v>
      </c>
      <c r="CW172" s="8">
        <v>0</v>
      </c>
      <c r="CX172" s="8">
        <v>0</v>
      </c>
      <c r="CY172" s="8">
        <v>0</v>
      </c>
      <c r="CZ172" s="8">
        <v>0</v>
      </c>
      <c r="DA172" s="13" t="s">
        <v>2772</v>
      </c>
      <c r="DB172" s="13" t="s">
        <v>2772</v>
      </c>
      <c r="DC172" s="13" t="s">
        <v>2772</v>
      </c>
      <c r="DD172" s="13" t="s">
        <v>2772</v>
      </c>
      <c r="DE172" s="8">
        <v>0</v>
      </c>
      <c r="DF172" s="8">
        <v>0</v>
      </c>
      <c r="DG172" s="8">
        <v>0</v>
      </c>
      <c r="DH172" s="8">
        <v>0</v>
      </c>
      <c r="DI172" s="17">
        <v>0</v>
      </c>
    </row>
    <row r="173" s="1" customFormat="1" ht="15.4" customHeight="1" spans="1:113">
      <c r="A173" s="9" t="s">
        <v>3052</v>
      </c>
      <c r="B173" s="10"/>
      <c r="C173" s="10" t="s">
        <v>2275</v>
      </c>
      <c r="D173" s="10" t="s">
        <v>3053</v>
      </c>
      <c r="E173" s="8">
        <v>39433198.28</v>
      </c>
      <c r="F173" s="8">
        <v>34632122.81</v>
      </c>
      <c r="G173" s="8">
        <v>11559003.88</v>
      </c>
      <c r="H173" s="8">
        <v>4471705.45</v>
      </c>
      <c r="I173" s="8">
        <v>2098124.5</v>
      </c>
      <c r="J173" s="8">
        <v>0</v>
      </c>
      <c r="K173" s="8">
        <v>851981.59</v>
      </c>
      <c r="L173" s="8">
        <v>8514850</v>
      </c>
      <c r="M173" s="8">
        <v>3829390.44</v>
      </c>
      <c r="N173" s="8">
        <v>1162197.12</v>
      </c>
      <c r="O173" s="8">
        <v>0</v>
      </c>
      <c r="P173" s="8">
        <v>158982.98</v>
      </c>
      <c r="Q173" s="8">
        <v>1317592.97</v>
      </c>
      <c r="R173" s="8">
        <v>0</v>
      </c>
      <c r="S173" s="8">
        <v>668293.88</v>
      </c>
      <c r="T173" s="8">
        <v>4359578.47</v>
      </c>
      <c r="U173" s="8">
        <v>1844456.4</v>
      </c>
      <c r="V173" s="8">
        <v>73470</v>
      </c>
      <c r="W173" s="8">
        <v>11000</v>
      </c>
      <c r="X173" s="8">
        <v>0</v>
      </c>
      <c r="Y173" s="8">
        <v>5086.8</v>
      </c>
      <c r="Z173" s="8">
        <v>58505.87</v>
      </c>
      <c r="AA173" s="8">
        <v>69494</v>
      </c>
      <c r="AB173" s="8">
        <v>814</v>
      </c>
      <c r="AC173" s="8">
        <v>0</v>
      </c>
      <c r="AD173" s="8">
        <v>502165.94</v>
      </c>
      <c r="AE173" s="8">
        <v>0</v>
      </c>
      <c r="AF173" s="8">
        <v>367740.5</v>
      </c>
      <c r="AG173" s="8">
        <v>25800</v>
      </c>
      <c r="AH173" s="8">
        <v>148512</v>
      </c>
      <c r="AI173" s="8">
        <v>115040</v>
      </c>
      <c r="AJ173" s="8">
        <v>170000</v>
      </c>
      <c r="AK173" s="8">
        <v>0</v>
      </c>
      <c r="AL173" s="8">
        <v>0</v>
      </c>
      <c r="AM173" s="8">
        <v>0</v>
      </c>
      <c r="AN173" s="8">
        <v>106446</v>
      </c>
      <c r="AO173" s="8">
        <v>0</v>
      </c>
      <c r="AP173" s="8">
        <v>18380</v>
      </c>
      <c r="AQ173" s="8">
        <v>0</v>
      </c>
      <c r="AR173" s="8">
        <v>200488.96</v>
      </c>
      <c r="AS173" s="8">
        <v>287050</v>
      </c>
      <c r="AT173" s="8">
        <v>0</v>
      </c>
      <c r="AU173" s="8">
        <v>355128</v>
      </c>
      <c r="AV173" s="8">
        <v>80956</v>
      </c>
      <c r="AW173" s="8">
        <v>10000</v>
      </c>
      <c r="AX173" s="8">
        <v>0</v>
      </c>
      <c r="AY173" s="8">
        <v>0</v>
      </c>
      <c r="AZ173" s="8">
        <v>45180</v>
      </c>
      <c r="BA173" s="8">
        <v>21816</v>
      </c>
      <c r="BB173" s="8">
        <v>0</v>
      </c>
      <c r="BC173" s="8">
        <v>0</v>
      </c>
      <c r="BD173" s="8">
        <v>0</v>
      </c>
      <c r="BE173" s="8">
        <v>0</v>
      </c>
      <c r="BF173" s="8">
        <v>0</v>
      </c>
      <c r="BG173" s="8">
        <v>0</v>
      </c>
      <c r="BH173" s="8">
        <v>3960</v>
      </c>
      <c r="BI173" s="8">
        <v>0</v>
      </c>
      <c r="BJ173" s="8">
        <v>0</v>
      </c>
      <c r="BK173" s="8">
        <v>0</v>
      </c>
      <c r="BL173" s="8">
        <v>0</v>
      </c>
      <c r="BM173" s="8">
        <v>0</v>
      </c>
      <c r="BN173" s="13" t="s">
        <v>2772</v>
      </c>
      <c r="BO173" s="13" t="s">
        <v>2772</v>
      </c>
      <c r="BP173" s="13" t="s">
        <v>2772</v>
      </c>
      <c r="BQ173" s="13" t="s">
        <v>2772</v>
      </c>
      <c r="BR173" s="13" t="s">
        <v>2772</v>
      </c>
      <c r="BS173" s="13" t="s">
        <v>2772</v>
      </c>
      <c r="BT173" s="13" t="s">
        <v>2772</v>
      </c>
      <c r="BU173" s="13" t="s">
        <v>2772</v>
      </c>
      <c r="BV173" s="13" t="s">
        <v>2772</v>
      </c>
      <c r="BW173" s="13" t="s">
        <v>2772</v>
      </c>
      <c r="BX173" s="13" t="s">
        <v>2772</v>
      </c>
      <c r="BY173" s="13" t="s">
        <v>2772</v>
      </c>
      <c r="BZ173" s="13" t="s">
        <v>2772</v>
      </c>
      <c r="CA173" s="8">
        <v>360541</v>
      </c>
      <c r="CB173" s="8">
        <v>0</v>
      </c>
      <c r="CC173" s="8">
        <v>44143</v>
      </c>
      <c r="CD173" s="8">
        <v>0</v>
      </c>
      <c r="CE173" s="8">
        <v>0</v>
      </c>
      <c r="CF173" s="8">
        <v>0</v>
      </c>
      <c r="CG173" s="8">
        <v>0</v>
      </c>
      <c r="CH173" s="8">
        <v>0</v>
      </c>
      <c r="CI173" s="8">
        <v>0</v>
      </c>
      <c r="CJ173" s="8">
        <v>0</v>
      </c>
      <c r="CK173" s="8">
        <v>0</v>
      </c>
      <c r="CL173" s="8">
        <v>0</v>
      </c>
      <c r="CM173" s="8">
        <v>312600</v>
      </c>
      <c r="CN173" s="8">
        <v>0</v>
      </c>
      <c r="CO173" s="8">
        <v>0</v>
      </c>
      <c r="CP173" s="8">
        <v>0</v>
      </c>
      <c r="CQ173" s="8">
        <v>3798</v>
      </c>
      <c r="CR173" s="13" t="s">
        <v>2772</v>
      </c>
      <c r="CS173" s="13" t="s">
        <v>2772</v>
      </c>
      <c r="CT173" s="13" t="s">
        <v>2772</v>
      </c>
      <c r="CU173" s="8">
        <v>0</v>
      </c>
      <c r="CV173" s="8">
        <v>0</v>
      </c>
      <c r="CW173" s="8">
        <v>0</v>
      </c>
      <c r="CX173" s="8">
        <v>0</v>
      </c>
      <c r="CY173" s="8">
        <v>0</v>
      </c>
      <c r="CZ173" s="8">
        <v>0</v>
      </c>
      <c r="DA173" s="13" t="s">
        <v>2772</v>
      </c>
      <c r="DB173" s="13" t="s">
        <v>2772</v>
      </c>
      <c r="DC173" s="13" t="s">
        <v>2772</v>
      </c>
      <c r="DD173" s="13" t="s">
        <v>2772</v>
      </c>
      <c r="DE173" s="8">
        <v>0</v>
      </c>
      <c r="DF173" s="8">
        <v>0</v>
      </c>
      <c r="DG173" s="8">
        <v>0</v>
      </c>
      <c r="DH173" s="8">
        <v>0</v>
      </c>
      <c r="DI173" s="17">
        <v>0</v>
      </c>
    </row>
    <row r="174" s="1" customFormat="1" ht="15.4" customHeight="1" spans="1:113">
      <c r="A174" s="9" t="s">
        <v>3054</v>
      </c>
      <c r="B174" s="10"/>
      <c r="C174" s="10" t="s">
        <v>2275</v>
      </c>
      <c r="D174" s="10" t="s">
        <v>3055</v>
      </c>
      <c r="E174" s="8">
        <v>11723011.09</v>
      </c>
      <c r="F174" s="8">
        <v>5483687.67</v>
      </c>
      <c r="G174" s="8">
        <v>2033449.4</v>
      </c>
      <c r="H174" s="8">
        <v>1192725.8</v>
      </c>
      <c r="I174" s="8">
        <v>0</v>
      </c>
      <c r="J174" s="8">
        <v>0</v>
      </c>
      <c r="K174" s="8">
        <v>195243.63</v>
      </c>
      <c r="L174" s="8">
        <v>444753.12</v>
      </c>
      <c r="M174" s="8">
        <v>852375.48</v>
      </c>
      <c r="N174" s="8">
        <v>229872.9</v>
      </c>
      <c r="O174" s="8">
        <v>0</v>
      </c>
      <c r="P174" s="8">
        <v>30504.04</v>
      </c>
      <c r="Q174" s="8">
        <v>390980.3</v>
      </c>
      <c r="R174" s="8">
        <v>0</v>
      </c>
      <c r="S174" s="8">
        <v>113783</v>
      </c>
      <c r="T174" s="8">
        <v>5630480.83</v>
      </c>
      <c r="U174" s="8">
        <v>4446696.4</v>
      </c>
      <c r="V174" s="8">
        <v>242822</v>
      </c>
      <c r="W174" s="8">
        <v>0</v>
      </c>
      <c r="X174" s="8">
        <v>0</v>
      </c>
      <c r="Y174" s="8">
        <v>0</v>
      </c>
      <c r="Z174" s="8">
        <v>19720.79</v>
      </c>
      <c r="AA174" s="8">
        <v>4500</v>
      </c>
      <c r="AB174" s="8">
        <v>0</v>
      </c>
      <c r="AC174" s="8">
        <v>30450</v>
      </c>
      <c r="AD174" s="8">
        <v>210369</v>
      </c>
      <c r="AE174" s="8">
        <v>0</v>
      </c>
      <c r="AF174" s="8">
        <v>142424</v>
      </c>
      <c r="AG174" s="8">
        <v>0</v>
      </c>
      <c r="AH174" s="8">
        <v>0</v>
      </c>
      <c r="AI174" s="8">
        <v>3649.6</v>
      </c>
      <c r="AJ174" s="8">
        <v>65947.65</v>
      </c>
      <c r="AK174" s="8">
        <v>242956.7</v>
      </c>
      <c r="AL174" s="8">
        <v>0</v>
      </c>
      <c r="AM174" s="8">
        <v>0</v>
      </c>
      <c r="AN174" s="8">
        <v>0</v>
      </c>
      <c r="AO174" s="8">
        <v>2000</v>
      </c>
      <c r="AP174" s="8">
        <v>62056</v>
      </c>
      <c r="AQ174" s="8">
        <v>77570</v>
      </c>
      <c r="AR174" s="8">
        <v>45538.69</v>
      </c>
      <c r="AS174" s="8">
        <v>20000</v>
      </c>
      <c r="AT174" s="8">
        <v>0</v>
      </c>
      <c r="AU174" s="8">
        <v>13780</v>
      </c>
      <c r="AV174" s="8">
        <v>135181</v>
      </c>
      <c r="AW174" s="8">
        <v>0</v>
      </c>
      <c r="AX174" s="8">
        <v>0</v>
      </c>
      <c r="AY174" s="8">
        <v>0</v>
      </c>
      <c r="AZ174" s="8">
        <v>53021</v>
      </c>
      <c r="BA174" s="8">
        <v>78160</v>
      </c>
      <c r="BB174" s="8">
        <v>0</v>
      </c>
      <c r="BC174" s="8">
        <v>0</v>
      </c>
      <c r="BD174" s="8">
        <v>0</v>
      </c>
      <c r="BE174" s="8">
        <v>0</v>
      </c>
      <c r="BF174" s="8">
        <v>0</v>
      </c>
      <c r="BG174" s="8">
        <v>0</v>
      </c>
      <c r="BH174" s="8">
        <v>4000</v>
      </c>
      <c r="BI174" s="8">
        <v>88506</v>
      </c>
      <c r="BJ174" s="8">
        <v>88506</v>
      </c>
      <c r="BK174" s="8">
        <v>0</v>
      </c>
      <c r="BL174" s="8">
        <v>0</v>
      </c>
      <c r="BM174" s="8">
        <v>0</v>
      </c>
      <c r="BN174" s="13" t="s">
        <v>2772</v>
      </c>
      <c r="BO174" s="13" t="s">
        <v>2772</v>
      </c>
      <c r="BP174" s="13" t="s">
        <v>2772</v>
      </c>
      <c r="BQ174" s="13" t="s">
        <v>2772</v>
      </c>
      <c r="BR174" s="13" t="s">
        <v>2772</v>
      </c>
      <c r="BS174" s="13" t="s">
        <v>2772</v>
      </c>
      <c r="BT174" s="13" t="s">
        <v>2772</v>
      </c>
      <c r="BU174" s="13" t="s">
        <v>2772</v>
      </c>
      <c r="BV174" s="13" t="s">
        <v>2772</v>
      </c>
      <c r="BW174" s="13" t="s">
        <v>2772</v>
      </c>
      <c r="BX174" s="13" t="s">
        <v>2772</v>
      </c>
      <c r="BY174" s="13" t="s">
        <v>2772</v>
      </c>
      <c r="BZ174" s="13" t="s">
        <v>2772</v>
      </c>
      <c r="CA174" s="8">
        <v>385155.59</v>
      </c>
      <c r="CB174" s="8">
        <v>0</v>
      </c>
      <c r="CC174" s="8">
        <v>385155.59</v>
      </c>
      <c r="CD174" s="8">
        <v>0</v>
      </c>
      <c r="CE174" s="8">
        <v>0</v>
      </c>
      <c r="CF174" s="8">
        <v>0</v>
      </c>
      <c r="CG174" s="8">
        <v>0</v>
      </c>
      <c r="CH174" s="8">
        <v>0</v>
      </c>
      <c r="CI174" s="8">
        <v>0</v>
      </c>
      <c r="CJ174" s="8">
        <v>0</v>
      </c>
      <c r="CK174" s="8">
        <v>0</v>
      </c>
      <c r="CL174" s="8">
        <v>0</v>
      </c>
      <c r="CM174" s="8">
        <v>0</v>
      </c>
      <c r="CN174" s="8">
        <v>0</v>
      </c>
      <c r="CO174" s="8">
        <v>0</v>
      </c>
      <c r="CP174" s="8">
        <v>0</v>
      </c>
      <c r="CQ174" s="8">
        <v>0</v>
      </c>
      <c r="CR174" s="13" t="s">
        <v>2772</v>
      </c>
      <c r="CS174" s="13" t="s">
        <v>2772</v>
      </c>
      <c r="CT174" s="13" t="s">
        <v>2772</v>
      </c>
      <c r="CU174" s="8">
        <v>0</v>
      </c>
      <c r="CV174" s="8">
        <v>0</v>
      </c>
      <c r="CW174" s="8">
        <v>0</v>
      </c>
      <c r="CX174" s="8">
        <v>0</v>
      </c>
      <c r="CY174" s="8">
        <v>0</v>
      </c>
      <c r="CZ174" s="8">
        <v>0</v>
      </c>
      <c r="DA174" s="13" t="s">
        <v>2772</v>
      </c>
      <c r="DB174" s="13" t="s">
        <v>2772</v>
      </c>
      <c r="DC174" s="13" t="s">
        <v>2772</v>
      </c>
      <c r="DD174" s="13" t="s">
        <v>2772</v>
      </c>
      <c r="DE174" s="8">
        <v>0</v>
      </c>
      <c r="DF174" s="8">
        <v>0</v>
      </c>
      <c r="DG174" s="8">
        <v>0</v>
      </c>
      <c r="DH174" s="8">
        <v>0</v>
      </c>
      <c r="DI174" s="17">
        <v>0</v>
      </c>
    </row>
    <row r="175" s="1" customFormat="1" ht="15.4" customHeight="1" spans="1:113">
      <c r="A175" s="9" t="s">
        <v>3056</v>
      </c>
      <c r="B175" s="10"/>
      <c r="C175" s="10" t="s">
        <v>2275</v>
      </c>
      <c r="D175" s="10" t="s">
        <v>3057</v>
      </c>
      <c r="E175" s="8">
        <v>5280000</v>
      </c>
      <c r="F175" s="8">
        <v>0</v>
      </c>
      <c r="G175" s="8">
        <v>0</v>
      </c>
      <c r="H175" s="8">
        <v>0</v>
      </c>
      <c r="I175" s="8">
        <v>0</v>
      </c>
      <c r="J175" s="8">
        <v>0</v>
      </c>
      <c r="K175" s="8">
        <v>0</v>
      </c>
      <c r="L175" s="8">
        <v>0</v>
      </c>
      <c r="M175" s="8">
        <v>0</v>
      </c>
      <c r="N175" s="8">
        <v>0</v>
      </c>
      <c r="O175" s="8">
        <v>0</v>
      </c>
      <c r="P175" s="8">
        <v>0</v>
      </c>
      <c r="Q175" s="8">
        <v>0</v>
      </c>
      <c r="R175" s="8">
        <v>0</v>
      </c>
      <c r="S175" s="8">
        <v>0</v>
      </c>
      <c r="T175" s="8">
        <v>3480000</v>
      </c>
      <c r="U175" s="8">
        <v>1712000</v>
      </c>
      <c r="V175" s="8">
        <v>0</v>
      </c>
      <c r="W175" s="8">
        <v>0</v>
      </c>
      <c r="X175" s="8">
        <v>0</v>
      </c>
      <c r="Y175" s="8">
        <v>63000</v>
      </c>
      <c r="Z175" s="8">
        <v>142000</v>
      </c>
      <c r="AA175" s="8">
        <v>190000</v>
      </c>
      <c r="AB175" s="8">
        <v>0</v>
      </c>
      <c r="AC175" s="8">
        <v>50000</v>
      </c>
      <c r="AD175" s="8">
        <v>150000</v>
      </c>
      <c r="AE175" s="8">
        <v>0</v>
      </c>
      <c r="AF175" s="8">
        <v>300000</v>
      </c>
      <c r="AG175" s="8">
        <v>0</v>
      </c>
      <c r="AH175" s="8">
        <v>32000</v>
      </c>
      <c r="AI175" s="8">
        <v>21000</v>
      </c>
      <c r="AJ175" s="8">
        <v>0</v>
      </c>
      <c r="AK175" s="8">
        <v>400000</v>
      </c>
      <c r="AL175" s="8">
        <v>0</v>
      </c>
      <c r="AM175" s="8">
        <v>0</v>
      </c>
      <c r="AN175" s="8">
        <v>60000</v>
      </c>
      <c r="AO175" s="8">
        <v>0</v>
      </c>
      <c r="AP175" s="8">
        <v>0</v>
      </c>
      <c r="AQ175" s="8">
        <v>0</v>
      </c>
      <c r="AR175" s="8">
        <v>0</v>
      </c>
      <c r="AS175" s="8">
        <v>260000</v>
      </c>
      <c r="AT175" s="8">
        <v>0</v>
      </c>
      <c r="AU175" s="8">
        <v>100000</v>
      </c>
      <c r="AV175" s="8">
        <v>1800000</v>
      </c>
      <c r="AW175" s="8">
        <v>0</v>
      </c>
      <c r="AX175" s="8">
        <v>0</v>
      </c>
      <c r="AY175" s="8">
        <v>0</v>
      </c>
      <c r="AZ175" s="8">
        <v>0</v>
      </c>
      <c r="BA175" s="8">
        <v>1800000</v>
      </c>
      <c r="BB175" s="8">
        <v>0</v>
      </c>
      <c r="BC175" s="8">
        <v>0</v>
      </c>
      <c r="BD175" s="8">
        <v>0</v>
      </c>
      <c r="BE175" s="8">
        <v>0</v>
      </c>
      <c r="BF175" s="8">
        <v>0</v>
      </c>
      <c r="BG175" s="8">
        <v>0</v>
      </c>
      <c r="BH175" s="8">
        <v>0</v>
      </c>
      <c r="BI175" s="8">
        <v>0</v>
      </c>
      <c r="BJ175" s="8">
        <v>0</v>
      </c>
      <c r="BK175" s="8">
        <v>0</v>
      </c>
      <c r="BL175" s="8">
        <v>0</v>
      </c>
      <c r="BM175" s="8">
        <v>0</v>
      </c>
      <c r="BN175" s="13" t="s">
        <v>2772</v>
      </c>
      <c r="BO175" s="13" t="s">
        <v>2772</v>
      </c>
      <c r="BP175" s="13" t="s">
        <v>2772</v>
      </c>
      <c r="BQ175" s="13" t="s">
        <v>2772</v>
      </c>
      <c r="BR175" s="13" t="s">
        <v>2772</v>
      </c>
      <c r="BS175" s="13" t="s">
        <v>2772</v>
      </c>
      <c r="BT175" s="13" t="s">
        <v>2772</v>
      </c>
      <c r="BU175" s="13" t="s">
        <v>2772</v>
      </c>
      <c r="BV175" s="13" t="s">
        <v>2772</v>
      </c>
      <c r="BW175" s="13" t="s">
        <v>2772</v>
      </c>
      <c r="BX175" s="13" t="s">
        <v>2772</v>
      </c>
      <c r="BY175" s="13" t="s">
        <v>2772</v>
      </c>
      <c r="BZ175" s="13" t="s">
        <v>2772</v>
      </c>
      <c r="CA175" s="8">
        <v>0</v>
      </c>
      <c r="CB175" s="8">
        <v>0</v>
      </c>
      <c r="CC175" s="8">
        <v>0</v>
      </c>
      <c r="CD175" s="8">
        <v>0</v>
      </c>
      <c r="CE175" s="8">
        <v>0</v>
      </c>
      <c r="CF175" s="8">
        <v>0</v>
      </c>
      <c r="CG175" s="8">
        <v>0</v>
      </c>
      <c r="CH175" s="8">
        <v>0</v>
      </c>
      <c r="CI175" s="8">
        <v>0</v>
      </c>
      <c r="CJ175" s="8">
        <v>0</v>
      </c>
      <c r="CK175" s="8">
        <v>0</v>
      </c>
      <c r="CL175" s="8">
        <v>0</v>
      </c>
      <c r="CM175" s="8">
        <v>0</v>
      </c>
      <c r="CN175" s="8">
        <v>0</v>
      </c>
      <c r="CO175" s="8">
        <v>0</v>
      </c>
      <c r="CP175" s="8">
        <v>0</v>
      </c>
      <c r="CQ175" s="8">
        <v>0</v>
      </c>
      <c r="CR175" s="13" t="s">
        <v>2772</v>
      </c>
      <c r="CS175" s="13" t="s">
        <v>2772</v>
      </c>
      <c r="CT175" s="13" t="s">
        <v>2772</v>
      </c>
      <c r="CU175" s="8">
        <v>0</v>
      </c>
      <c r="CV175" s="8">
        <v>0</v>
      </c>
      <c r="CW175" s="8">
        <v>0</v>
      </c>
      <c r="CX175" s="8">
        <v>0</v>
      </c>
      <c r="CY175" s="8">
        <v>0</v>
      </c>
      <c r="CZ175" s="8">
        <v>0</v>
      </c>
      <c r="DA175" s="13" t="s">
        <v>2772</v>
      </c>
      <c r="DB175" s="13" t="s">
        <v>2772</v>
      </c>
      <c r="DC175" s="13" t="s">
        <v>2772</v>
      </c>
      <c r="DD175" s="13" t="s">
        <v>2772</v>
      </c>
      <c r="DE175" s="8">
        <v>0</v>
      </c>
      <c r="DF175" s="8">
        <v>0</v>
      </c>
      <c r="DG175" s="8">
        <v>0</v>
      </c>
      <c r="DH175" s="8">
        <v>0</v>
      </c>
      <c r="DI175" s="17">
        <v>0</v>
      </c>
    </row>
    <row r="176" s="1" customFormat="1" ht="15.4" customHeight="1" spans="1:113">
      <c r="A176" s="9" t="s">
        <v>3058</v>
      </c>
      <c r="B176" s="10"/>
      <c r="C176" s="10" t="s">
        <v>2275</v>
      </c>
      <c r="D176" s="10" t="s">
        <v>3059</v>
      </c>
      <c r="E176" s="8">
        <v>3892967</v>
      </c>
      <c r="F176" s="8">
        <v>3892967</v>
      </c>
      <c r="G176" s="8">
        <v>0</v>
      </c>
      <c r="H176" s="8">
        <v>0</v>
      </c>
      <c r="I176" s="8">
        <v>0</v>
      </c>
      <c r="J176" s="8">
        <v>0</v>
      </c>
      <c r="K176" s="8">
        <v>0</v>
      </c>
      <c r="L176" s="8">
        <v>0</v>
      </c>
      <c r="M176" s="8">
        <v>0</v>
      </c>
      <c r="N176" s="8">
        <v>3892967</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v>0</v>
      </c>
      <c r="AN176" s="8">
        <v>0</v>
      </c>
      <c r="AO176" s="8">
        <v>0</v>
      </c>
      <c r="AP176" s="8">
        <v>0</v>
      </c>
      <c r="AQ176" s="8">
        <v>0</v>
      </c>
      <c r="AR176" s="8">
        <v>0</v>
      </c>
      <c r="AS176" s="8">
        <v>0</v>
      </c>
      <c r="AT176" s="8">
        <v>0</v>
      </c>
      <c r="AU176" s="8">
        <v>0</v>
      </c>
      <c r="AV176" s="8">
        <v>0</v>
      </c>
      <c r="AW176" s="8">
        <v>0</v>
      </c>
      <c r="AX176" s="8">
        <v>0</v>
      </c>
      <c r="AY176" s="8">
        <v>0</v>
      </c>
      <c r="AZ176" s="8">
        <v>0</v>
      </c>
      <c r="BA176" s="8">
        <v>0</v>
      </c>
      <c r="BB176" s="8">
        <v>0</v>
      </c>
      <c r="BC176" s="8">
        <v>0</v>
      </c>
      <c r="BD176" s="8">
        <v>0</v>
      </c>
      <c r="BE176" s="8">
        <v>0</v>
      </c>
      <c r="BF176" s="8">
        <v>0</v>
      </c>
      <c r="BG176" s="8">
        <v>0</v>
      </c>
      <c r="BH176" s="8">
        <v>0</v>
      </c>
      <c r="BI176" s="8">
        <v>0</v>
      </c>
      <c r="BJ176" s="8">
        <v>0</v>
      </c>
      <c r="BK176" s="8">
        <v>0</v>
      </c>
      <c r="BL176" s="8">
        <v>0</v>
      </c>
      <c r="BM176" s="8">
        <v>0</v>
      </c>
      <c r="BN176" s="13" t="s">
        <v>2772</v>
      </c>
      <c r="BO176" s="13" t="s">
        <v>2772</v>
      </c>
      <c r="BP176" s="13" t="s">
        <v>2772</v>
      </c>
      <c r="BQ176" s="13" t="s">
        <v>2772</v>
      </c>
      <c r="BR176" s="13" t="s">
        <v>2772</v>
      </c>
      <c r="BS176" s="13" t="s">
        <v>2772</v>
      </c>
      <c r="BT176" s="13" t="s">
        <v>2772</v>
      </c>
      <c r="BU176" s="13" t="s">
        <v>2772</v>
      </c>
      <c r="BV176" s="13" t="s">
        <v>2772</v>
      </c>
      <c r="BW176" s="13" t="s">
        <v>2772</v>
      </c>
      <c r="BX176" s="13" t="s">
        <v>2772</v>
      </c>
      <c r="BY176" s="13" t="s">
        <v>2772</v>
      </c>
      <c r="BZ176" s="13" t="s">
        <v>2772</v>
      </c>
      <c r="CA176" s="8">
        <v>0</v>
      </c>
      <c r="CB176" s="8">
        <v>0</v>
      </c>
      <c r="CC176" s="8">
        <v>0</v>
      </c>
      <c r="CD176" s="8">
        <v>0</v>
      </c>
      <c r="CE176" s="8">
        <v>0</v>
      </c>
      <c r="CF176" s="8">
        <v>0</v>
      </c>
      <c r="CG176" s="8">
        <v>0</v>
      </c>
      <c r="CH176" s="8">
        <v>0</v>
      </c>
      <c r="CI176" s="8">
        <v>0</v>
      </c>
      <c r="CJ176" s="8">
        <v>0</v>
      </c>
      <c r="CK176" s="8">
        <v>0</v>
      </c>
      <c r="CL176" s="8">
        <v>0</v>
      </c>
      <c r="CM176" s="8">
        <v>0</v>
      </c>
      <c r="CN176" s="8">
        <v>0</v>
      </c>
      <c r="CO176" s="8">
        <v>0</v>
      </c>
      <c r="CP176" s="8">
        <v>0</v>
      </c>
      <c r="CQ176" s="8">
        <v>0</v>
      </c>
      <c r="CR176" s="13" t="s">
        <v>2772</v>
      </c>
      <c r="CS176" s="13" t="s">
        <v>2772</v>
      </c>
      <c r="CT176" s="13" t="s">
        <v>2772</v>
      </c>
      <c r="CU176" s="8">
        <v>0</v>
      </c>
      <c r="CV176" s="8">
        <v>0</v>
      </c>
      <c r="CW176" s="8">
        <v>0</v>
      </c>
      <c r="CX176" s="8">
        <v>0</v>
      </c>
      <c r="CY176" s="8">
        <v>0</v>
      </c>
      <c r="CZ176" s="8">
        <v>0</v>
      </c>
      <c r="DA176" s="13" t="s">
        <v>2772</v>
      </c>
      <c r="DB176" s="13" t="s">
        <v>2772</v>
      </c>
      <c r="DC176" s="13" t="s">
        <v>2772</v>
      </c>
      <c r="DD176" s="13" t="s">
        <v>2772</v>
      </c>
      <c r="DE176" s="8">
        <v>0</v>
      </c>
      <c r="DF176" s="8">
        <v>0</v>
      </c>
      <c r="DG176" s="8">
        <v>0</v>
      </c>
      <c r="DH176" s="8">
        <v>0</v>
      </c>
      <c r="DI176" s="17">
        <v>0</v>
      </c>
    </row>
    <row r="177" s="1" customFormat="1" ht="15.4" customHeight="1" spans="1:113">
      <c r="A177" s="9" t="s">
        <v>3060</v>
      </c>
      <c r="B177" s="10"/>
      <c r="C177" s="10" t="s">
        <v>2275</v>
      </c>
      <c r="D177" s="10" t="s">
        <v>3061</v>
      </c>
      <c r="E177" s="8">
        <v>1492967</v>
      </c>
      <c r="F177" s="8">
        <v>1492967</v>
      </c>
      <c r="G177" s="8">
        <v>0</v>
      </c>
      <c r="H177" s="8">
        <v>0</v>
      </c>
      <c r="I177" s="8">
        <v>0</v>
      </c>
      <c r="J177" s="8">
        <v>0</v>
      </c>
      <c r="K177" s="8">
        <v>0</v>
      </c>
      <c r="L177" s="8">
        <v>0</v>
      </c>
      <c r="M177" s="8">
        <v>0</v>
      </c>
      <c r="N177" s="8">
        <v>1492967</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c r="AS177" s="8">
        <v>0</v>
      </c>
      <c r="AT177" s="8">
        <v>0</v>
      </c>
      <c r="AU177" s="8">
        <v>0</v>
      </c>
      <c r="AV177" s="8">
        <v>0</v>
      </c>
      <c r="AW177" s="8">
        <v>0</v>
      </c>
      <c r="AX177" s="8">
        <v>0</v>
      </c>
      <c r="AY177" s="8">
        <v>0</v>
      </c>
      <c r="AZ177" s="8">
        <v>0</v>
      </c>
      <c r="BA177" s="8">
        <v>0</v>
      </c>
      <c r="BB177" s="8">
        <v>0</v>
      </c>
      <c r="BC177" s="8">
        <v>0</v>
      </c>
      <c r="BD177" s="8">
        <v>0</v>
      </c>
      <c r="BE177" s="8">
        <v>0</v>
      </c>
      <c r="BF177" s="8">
        <v>0</v>
      </c>
      <c r="BG177" s="8">
        <v>0</v>
      </c>
      <c r="BH177" s="8">
        <v>0</v>
      </c>
      <c r="BI177" s="8">
        <v>0</v>
      </c>
      <c r="BJ177" s="8">
        <v>0</v>
      </c>
      <c r="BK177" s="8">
        <v>0</v>
      </c>
      <c r="BL177" s="8">
        <v>0</v>
      </c>
      <c r="BM177" s="8">
        <v>0</v>
      </c>
      <c r="BN177" s="13" t="s">
        <v>2772</v>
      </c>
      <c r="BO177" s="13" t="s">
        <v>2772</v>
      </c>
      <c r="BP177" s="13" t="s">
        <v>2772</v>
      </c>
      <c r="BQ177" s="13" t="s">
        <v>2772</v>
      </c>
      <c r="BR177" s="13" t="s">
        <v>2772</v>
      </c>
      <c r="BS177" s="13" t="s">
        <v>2772</v>
      </c>
      <c r="BT177" s="13" t="s">
        <v>2772</v>
      </c>
      <c r="BU177" s="13" t="s">
        <v>2772</v>
      </c>
      <c r="BV177" s="13" t="s">
        <v>2772</v>
      </c>
      <c r="BW177" s="13" t="s">
        <v>2772</v>
      </c>
      <c r="BX177" s="13" t="s">
        <v>2772</v>
      </c>
      <c r="BY177" s="13" t="s">
        <v>2772</v>
      </c>
      <c r="BZ177" s="13" t="s">
        <v>2772</v>
      </c>
      <c r="CA177" s="8">
        <v>0</v>
      </c>
      <c r="CB177" s="8">
        <v>0</v>
      </c>
      <c r="CC177" s="8">
        <v>0</v>
      </c>
      <c r="CD177" s="8">
        <v>0</v>
      </c>
      <c r="CE177" s="8">
        <v>0</v>
      </c>
      <c r="CF177" s="8">
        <v>0</v>
      </c>
      <c r="CG177" s="8">
        <v>0</v>
      </c>
      <c r="CH177" s="8">
        <v>0</v>
      </c>
      <c r="CI177" s="8">
        <v>0</v>
      </c>
      <c r="CJ177" s="8">
        <v>0</v>
      </c>
      <c r="CK177" s="8">
        <v>0</v>
      </c>
      <c r="CL177" s="8">
        <v>0</v>
      </c>
      <c r="CM177" s="8">
        <v>0</v>
      </c>
      <c r="CN177" s="8">
        <v>0</v>
      </c>
      <c r="CO177" s="8">
        <v>0</v>
      </c>
      <c r="CP177" s="8">
        <v>0</v>
      </c>
      <c r="CQ177" s="8">
        <v>0</v>
      </c>
      <c r="CR177" s="13" t="s">
        <v>2772</v>
      </c>
      <c r="CS177" s="13" t="s">
        <v>2772</v>
      </c>
      <c r="CT177" s="13" t="s">
        <v>2772</v>
      </c>
      <c r="CU177" s="8">
        <v>0</v>
      </c>
      <c r="CV177" s="8">
        <v>0</v>
      </c>
      <c r="CW177" s="8">
        <v>0</v>
      </c>
      <c r="CX177" s="8">
        <v>0</v>
      </c>
      <c r="CY177" s="8">
        <v>0</v>
      </c>
      <c r="CZ177" s="8">
        <v>0</v>
      </c>
      <c r="DA177" s="13" t="s">
        <v>2772</v>
      </c>
      <c r="DB177" s="13" t="s">
        <v>2772</v>
      </c>
      <c r="DC177" s="13" t="s">
        <v>2772</v>
      </c>
      <c r="DD177" s="13" t="s">
        <v>2772</v>
      </c>
      <c r="DE177" s="8">
        <v>0</v>
      </c>
      <c r="DF177" s="8">
        <v>0</v>
      </c>
      <c r="DG177" s="8">
        <v>0</v>
      </c>
      <c r="DH177" s="8">
        <v>0</v>
      </c>
      <c r="DI177" s="17">
        <v>0</v>
      </c>
    </row>
    <row r="178" s="1" customFormat="1" ht="15.4" customHeight="1" spans="1:113">
      <c r="A178" s="9" t="s">
        <v>3062</v>
      </c>
      <c r="B178" s="10"/>
      <c r="C178" s="10" t="s">
        <v>2275</v>
      </c>
      <c r="D178" s="10" t="s">
        <v>3063</v>
      </c>
      <c r="E178" s="8">
        <v>2400000</v>
      </c>
      <c r="F178" s="8">
        <v>2400000</v>
      </c>
      <c r="G178" s="8">
        <v>0</v>
      </c>
      <c r="H178" s="8">
        <v>0</v>
      </c>
      <c r="I178" s="8">
        <v>0</v>
      </c>
      <c r="J178" s="8">
        <v>0</v>
      </c>
      <c r="K178" s="8">
        <v>0</v>
      </c>
      <c r="L178" s="8">
        <v>0</v>
      </c>
      <c r="M178" s="8">
        <v>0</v>
      </c>
      <c r="N178" s="8">
        <v>2400000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v>0</v>
      </c>
      <c r="AR178" s="8">
        <v>0</v>
      </c>
      <c r="AS178" s="8">
        <v>0</v>
      </c>
      <c r="AT178" s="8">
        <v>0</v>
      </c>
      <c r="AU178" s="8">
        <v>0</v>
      </c>
      <c r="AV178" s="8">
        <v>0</v>
      </c>
      <c r="AW178" s="8">
        <v>0</v>
      </c>
      <c r="AX178" s="8">
        <v>0</v>
      </c>
      <c r="AY178" s="8">
        <v>0</v>
      </c>
      <c r="AZ178" s="8">
        <v>0</v>
      </c>
      <c r="BA178" s="8">
        <v>0</v>
      </c>
      <c r="BB178" s="8">
        <v>0</v>
      </c>
      <c r="BC178" s="8">
        <v>0</v>
      </c>
      <c r="BD178" s="8">
        <v>0</v>
      </c>
      <c r="BE178" s="8">
        <v>0</v>
      </c>
      <c r="BF178" s="8">
        <v>0</v>
      </c>
      <c r="BG178" s="8">
        <v>0</v>
      </c>
      <c r="BH178" s="8">
        <v>0</v>
      </c>
      <c r="BI178" s="8">
        <v>0</v>
      </c>
      <c r="BJ178" s="8">
        <v>0</v>
      </c>
      <c r="BK178" s="8">
        <v>0</v>
      </c>
      <c r="BL178" s="8">
        <v>0</v>
      </c>
      <c r="BM178" s="8">
        <v>0</v>
      </c>
      <c r="BN178" s="13" t="s">
        <v>2772</v>
      </c>
      <c r="BO178" s="13" t="s">
        <v>2772</v>
      </c>
      <c r="BP178" s="13" t="s">
        <v>2772</v>
      </c>
      <c r="BQ178" s="13" t="s">
        <v>2772</v>
      </c>
      <c r="BR178" s="13" t="s">
        <v>2772</v>
      </c>
      <c r="BS178" s="13" t="s">
        <v>2772</v>
      </c>
      <c r="BT178" s="13" t="s">
        <v>2772</v>
      </c>
      <c r="BU178" s="13" t="s">
        <v>2772</v>
      </c>
      <c r="BV178" s="13" t="s">
        <v>2772</v>
      </c>
      <c r="BW178" s="13" t="s">
        <v>2772</v>
      </c>
      <c r="BX178" s="13" t="s">
        <v>2772</v>
      </c>
      <c r="BY178" s="13" t="s">
        <v>2772</v>
      </c>
      <c r="BZ178" s="13" t="s">
        <v>2772</v>
      </c>
      <c r="CA178" s="8">
        <v>0</v>
      </c>
      <c r="CB178" s="8">
        <v>0</v>
      </c>
      <c r="CC178" s="8">
        <v>0</v>
      </c>
      <c r="CD178" s="8">
        <v>0</v>
      </c>
      <c r="CE178" s="8">
        <v>0</v>
      </c>
      <c r="CF178" s="8">
        <v>0</v>
      </c>
      <c r="CG178" s="8">
        <v>0</v>
      </c>
      <c r="CH178" s="8">
        <v>0</v>
      </c>
      <c r="CI178" s="8">
        <v>0</v>
      </c>
      <c r="CJ178" s="8">
        <v>0</v>
      </c>
      <c r="CK178" s="8">
        <v>0</v>
      </c>
      <c r="CL178" s="8">
        <v>0</v>
      </c>
      <c r="CM178" s="8">
        <v>0</v>
      </c>
      <c r="CN178" s="8">
        <v>0</v>
      </c>
      <c r="CO178" s="8">
        <v>0</v>
      </c>
      <c r="CP178" s="8">
        <v>0</v>
      </c>
      <c r="CQ178" s="8">
        <v>0</v>
      </c>
      <c r="CR178" s="13" t="s">
        <v>2772</v>
      </c>
      <c r="CS178" s="13" t="s">
        <v>2772</v>
      </c>
      <c r="CT178" s="13" t="s">
        <v>2772</v>
      </c>
      <c r="CU178" s="8">
        <v>0</v>
      </c>
      <c r="CV178" s="8">
        <v>0</v>
      </c>
      <c r="CW178" s="8">
        <v>0</v>
      </c>
      <c r="CX178" s="8">
        <v>0</v>
      </c>
      <c r="CY178" s="8">
        <v>0</v>
      </c>
      <c r="CZ178" s="8">
        <v>0</v>
      </c>
      <c r="DA178" s="13" t="s">
        <v>2772</v>
      </c>
      <c r="DB178" s="13" t="s">
        <v>2772</v>
      </c>
      <c r="DC178" s="13" t="s">
        <v>2772</v>
      </c>
      <c r="DD178" s="13" t="s">
        <v>2772</v>
      </c>
      <c r="DE178" s="8">
        <v>0</v>
      </c>
      <c r="DF178" s="8">
        <v>0</v>
      </c>
      <c r="DG178" s="8">
        <v>0</v>
      </c>
      <c r="DH178" s="8">
        <v>0</v>
      </c>
      <c r="DI178" s="17">
        <v>0</v>
      </c>
    </row>
    <row r="179" s="1" customFormat="1" ht="15.4" customHeight="1" spans="1:113">
      <c r="A179" s="9" t="s">
        <v>3064</v>
      </c>
      <c r="B179" s="10"/>
      <c r="C179" s="10" t="s">
        <v>2275</v>
      </c>
      <c r="D179" s="10" t="s">
        <v>3065</v>
      </c>
      <c r="E179" s="8">
        <v>20000</v>
      </c>
      <c r="F179" s="8">
        <v>0</v>
      </c>
      <c r="G179" s="8">
        <v>0</v>
      </c>
      <c r="H179" s="8">
        <v>0</v>
      </c>
      <c r="I179" s="8">
        <v>0</v>
      </c>
      <c r="J179" s="8">
        <v>0</v>
      </c>
      <c r="K179" s="8">
        <v>0</v>
      </c>
      <c r="L179" s="8">
        <v>0</v>
      </c>
      <c r="M179" s="8">
        <v>0</v>
      </c>
      <c r="N179" s="8">
        <v>0</v>
      </c>
      <c r="O179" s="8">
        <v>0</v>
      </c>
      <c r="P179" s="8">
        <v>0</v>
      </c>
      <c r="Q179" s="8">
        <v>0</v>
      </c>
      <c r="R179" s="8">
        <v>0</v>
      </c>
      <c r="S179" s="8">
        <v>0</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0</v>
      </c>
      <c r="AQ179" s="8">
        <v>0</v>
      </c>
      <c r="AR179" s="8">
        <v>0</v>
      </c>
      <c r="AS179" s="8">
        <v>0</v>
      </c>
      <c r="AT179" s="8">
        <v>0</v>
      </c>
      <c r="AU179" s="8">
        <v>0</v>
      </c>
      <c r="AV179" s="8">
        <v>20000</v>
      </c>
      <c r="AW179" s="8">
        <v>0</v>
      </c>
      <c r="AX179" s="8">
        <v>0</v>
      </c>
      <c r="AY179" s="8">
        <v>0</v>
      </c>
      <c r="AZ179" s="8">
        <v>0</v>
      </c>
      <c r="BA179" s="8">
        <v>0</v>
      </c>
      <c r="BB179" s="8">
        <v>0</v>
      </c>
      <c r="BC179" s="8">
        <v>0</v>
      </c>
      <c r="BD179" s="8">
        <v>0</v>
      </c>
      <c r="BE179" s="8">
        <v>0</v>
      </c>
      <c r="BF179" s="8">
        <v>0</v>
      </c>
      <c r="BG179" s="8">
        <v>0</v>
      </c>
      <c r="BH179" s="8">
        <v>20000</v>
      </c>
      <c r="BI179" s="8">
        <v>0</v>
      </c>
      <c r="BJ179" s="8">
        <v>0</v>
      </c>
      <c r="BK179" s="8">
        <v>0</v>
      </c>
      <c r="BL179" s="8">
        <v>0</v>
      </c>
      <c r="BM179" s="8">
        <v>0</v>
      </c>
      <c r="BN179" s="13" t="s">
        <v>2772</v>
      </c>
      <c r="BO179" s="13" t="s">
        <v>2772</v>
      </c>
      <c r="BP179" s="13" t="s">
        <v>2772</v>
      </c>
      <c r="BQ179" s="13" t="s">
        <v>2772</v>
      </c>
      <c r="BR179" s="13" t="s">
        <v>2772</v>
      </c>
      <c r="BS179" s="13" t="s">
        <v>2772</v>
      </c>
      <c r="BT179" s="13" t="s">
        <v>2772</v>
      </c>
      <c r="BU179" s="13" t="s">
        <v>2772</v>
      </c>
      <c r="BV179" s="13" t="s">
        <v>2772</v>
      </c>
      <c r="BW179" s="13" t="s">
        <v>2772</v>
      </c>
      <c r="BX179" s="13" t="s">
        <v>2772</v>
      </c>
      <c r="BY179" s="13" t="s">
        <v>2772</v>
      </c>
      <c r="BZ179" s="13" t="s">
        <v>2772</v>
      </c>
      <c r="CA179" s="8">
        <v>0</v>
      </c>
      <c r="CB179" s="8">
        <v>0</v>
      </c>
      <c r="CC179" s="8">
        <v>0</v>
      </c>
      <c r="CD179" s="8">
        <v>0</v>
      </c>
      <c r="CE179" s="8">
        <v>0</v>
      </c>
      <c r="CF179" s="8">
        <v>0</v>
      </c>
      <c r="CG179" s="8">
        <v>0</v>
      </c>
      <c r="CH179" s="8">
        <v>0</v>
      </c>
      <c r="CI179" s="8">
        <v>0</v>
      </c>
      <c r="CJ179" s="8">
        <v>0</v>
      </c>
      <c r="CK179" s="8">
        <v>0</v>
      </c>
      <c r="CL179" s="8">
        <v>0</v>
      </c>
      <c r="CM179" s="8">
        <v>0</v>
      </c>
      <c r="CN179" s="8">
        <v>0</v>
      </c>
      <c r="CO179" s="8">
        <v>0</v>
      </c>
      <c r="CP179" s="8">
        <v>0</v>
      </c>
      <c r="CQ179" s="8">
        <v>0</v>
      </c>
      <c r="CR179" s="13" t="s">
        <v>2772</v>
      </c>
      <c r="CS179" s="13" t="s">
        <v>2772</v>
      </c>
      <c r="CT179" s="13" t="s">
        <v>2772</v>
      </c>
      <c r="CU179" s="8">
        <v>0</v>
      </c>
      <c r="CV179" s="8">
        <v>0</v>
      </c>
      <c r="CW179" s="8">
        <v>0</v>
      </c>
      <c r="CX179" s="8">
        <v>0</v>
      </c>
      <c r="CY179" s="8">
        <v>0</v>
      </c>
      <c r="CZ179" s="8">
        <v>0</v>
      </c>
      <c r="DA179" s="13" t="s">
        <v>2772</v>
      </c>
      <c r="DB179" s="13" t="s">
        <v>2772</v>
      </c>
      <c r="DC179" s="13" t="s">
        <v>2772</v>
      </c>
      <c r="DD179" s="13" t="s">
        <v>2772</v>
      </c>
      <c r="DE179" s="8">
        <v>0</v>
      </c>
      <c r="DF179" s="8">
        <v>0</v>
      </c>
      <c r="DG179" s="8">
        <v>0</v>
      </c>
      <c r="DH179" s="8">
        <v>0</v>
      </c>
      <c r="DI179" s="17">
        <v>0</v>
      </c>
    </row>
    <row r="180" s="1" customFormat="1" ht="15.4" customHeight="1" spans="1:113">
      <c r="A180" s="9" t="s">
        <v>3066</v>
      </c>
      <c r="B180" s="10"/>
      <c r="C180" s="10" t="s">
        <v>2275</v>
      </c>
      <c r="D180" s="10" t="s">
        <v>3067</v>
      </c>
      <c r="E180" s="8">
        <v>20000</v>
      </c>
      <c r="F180" s="8">
        <v>0</v>
      </c>
      <c r="G180" s="8">
        <v>0</v>
      </c>
      <c r="H180" s="8">
        <v>0</v>
      </c>
      <c r="I180" s="8">
        <v>0</v>
      </c>
      <c r="J180" s="8">
        <v>0</v>
      </c>
      <c r="K180" s="8">
        <v>0</v>
      </c>
      <c r="L180" s="8">
        <v>0</v>
      </c>
      <c r="M180" s="8">
        <v>0</v>
      </c>
      <c r="N180" s="8">
        <v>0</v>
      </c>
      <c r="O180" s="8">
        <v>0</v>
      </c>
      <c r="P180" s="8">
        <v>0</v>
      </c>
      <c r="Q180" s="8">
        <v>0</v>
      </c>
      <c r="R180" s="8">
        <v>0</v>
      </c>
      <c r="S180" s="8">
        <v>0</v>
      </c>
      <c r="T180" s="8">
        <v>0</v>
      </c>
      <c r="U180" s="8">
        <v>0</v>
      </c>
      <c r="V180" s="8">
        <v>0</v>
      </c>
      <c r="W180" s="8">
        <v>0</v>
      </c>
      <c r="X180" s="8">
        <v>0</v>
      </c>
      <c r="Y180" s="8">
        <v>0</v>
      </c>
      <c r="Z180" s="8">
        <v>0</v>
      </c>
      <c r="AA180" s="8">
        <v>0</v>
      </c>
      <c r="AB180" s="8">
        <v>0</v>
      </c>
      <c r="AC180" s="8">
        <v>0</v>
      </c>
      <c r="AD180" s="8">
        <v>0</v>
      </c>
      <c r="AE180" s="8">
        <v>0</v>
      </c>
      <c r="AF180" s="8">
        <v>0</v>
      </c>
      <c r="AG180" s="8">
        <v>0</v>
      </c>
      <c r="AH180" s="8">
        <v>0</v>
      </c>
      <c r="AI180" s="8">
        <v>0</v>
      </c>
      <c r="AJ180" s="8">
        <v>0</v>
      </c>
      <c r="AK180" s="8">
        <v>0</v>
      </c>
      <c r="AL180" s="8">
        <v>0</v>
      </c>
      <c r="AM180" s="8">
        <v>0</v>
      </c>
      <c r="AN180" s="8">
        <v>0</v>
      </c>
      <c r="AO180" s="8">
        <v>0</v>
      </c>
      <c r="AP180" s="8">
        <v>0</v>
      </c>
      <c r="AQ180" s="8">
        <v>0</v>
      </c>
      <c r="AR180" s="8">
        <v>0</v>
      </c>
      <c r="AS180" s="8">
        <v>0</v>
      </c>
      <c r="AT180" s="8">
        <v>0</v>
      </c>
      <c r="AU180" s="8">
        <v>0</v>
      </c>
      <c r="AV180" s="8">
        <v>20000</v>
      </c>
      <c r="AW180" s="8">
        <v>0</v>
      </c>
      <c r="AX180" s="8">
        <v>0</v>
      </c>
      <c r="AY180" s="8">
        <v>0</v>
      </c>
      <c r="AZ180" s="8">
        <v>0</v>
      </c>
      <c r="BA180" s="8">
        <v>0</v>
      </c>
      <c r="BB180" s="8">
        <v>0</v>
      </c>
      <c r="BC180" s="8">
        <v>0</v>
      </c>
      <c r="BD180" s="8">
        <v>0</v>
      </c>
      <c r="BE180" s="8">
        <v>0</v>
      </c>
      <c r="BF180" s="8">
        <v>0</v>
      </c>
      <c r="BG180" s="8">
        <v>0</v>
      </c>
      <c r="BH180" s="8">
        <v>20000</v>
      </c>
      <c r="BI180" s="8">
        <v>0</v>
      </c>
      <c r="BJ180" s="8">
        <v>0</v>
      </c>
      <c r="BK180" s="8">
        <v>0</v>
      </c>
      <c r="BL180" s="8">
        <v>0</v>
      </c>
      <c r="BM180" s="8">
        <v>0</v>
      </c>
      <c r="BN180" s="13" t="s">
        <v>2772</v>
      </c>
      <c r="BO180" s="13" t="s">
        <v>2772</v>
      </c>
      <c r="BP180" s="13" t="s">
        <v>2772</v>
      </c>
      <c r="BQ180" s="13" t="s">
        <v>2772</v>
      </c>
      <c r="BR180" s="13" t="s">
        <v>2772</v>
      </c>
      <c r="BS180" s="13" t="s">
        <v>2772</v>
      </c>
      <c r="BT180" s="13" t="s">
        <v>2772</v>
      </c>
      <c r="BU180" s="13" t="s">
        <v>2772</v>
      </c>
      <c r="BV180" s="13" t="s">
        <v>2772</v>
      </c>
      <c r="BW180" s="13" t="s">
        <v>2772</v>
      </c>
      <c r="BX180" s="13" t="s">
        <v>2772</v>
      </c>
      <c r="BY180" s="13" t="s">
        <v>2772</v>
      </c>
      <c r="BZ180" s="13" t="s">
        <v>2772</v>
      </c>
      <c r="CA180" s="8">
        <v>0</v>
      </c>
      <c r="CB180" s="8">
        <v>0</v>
      </c>
      <c r="CC180" s="8">
        <v>0</v>
      </c>
      <c r="CD180" s="8">
        <v>0</v>
      </c>
      <c r="CE180" s="8">
        <v>0</v>
      </c>
      <c r="CF180" s="8">
        <v>0</v>
      </c>
      <c r="CG180" s="8">
        <v>0</v>
      </c>
      <c r="CH180" s="8">
        <v>0</v>
      </c>
      <c r="CI180" s="8">
        <v>0</v>
      </c>
      <c r="CJ180" s="8">
        <v>0</v>
      </c>
      <c r="CK180" s="8">
        <v>0</v>
      </c>
      <c r="CL180" s="8">
        <v>0</v>
      </c>
      <c r="CM180" s="8">
        <v>0</v>
      </c>
      <c r="CN180" s="8">
        <v>0</v>
      </c>
      <c r="CO180" s="8">
        <v>0</v>
      </c>
      <c r="CP180" s="8">
        <v>0</v>
      </c>
      <c r="CQ180" s="8">
        <v>0</v>
      </c>
      <c r="CR180" s="13" t="s">
        <v>2772</v>
      </c>
      <c r="CS180" s="13" t="s">
        <v>2772</v>
      </c>
      <c r="CT180" s="13" t="s">
        <v>2772</v>
      </c>
      <c r="CU180" s="8">
        <v>0</v>
      </c>
      <c r="CV180" s="8">
        <v>0</v>
      </c>
      <c r="CW180" s="8">
        <v>0</v>
      </c>
      <c r="CX180" s="8">
        <v>0</v>
      </c>
      <c r="CY180" s="8">
        <v>0</v>
      </c>
      <c r="CZ180" s="8">
        <v>0</v>
      </c>
      <c r="DA180" s="13" t="s">
        <v>2772</v>
      </c>
      <c r="DB180" s="13" t="s">
        <v>2772</v>
      </c>
      <c r="DC180" s="13" t="s">
        <v>2772</v>
      </c>
      <c r="DD180" s="13" t="s">
        <v>2772</v>
      </c>
      <c r="DE180" s="8">
        <v>0</v>
      </c>
      <c r="DF180" s="8">
        <v>0</v>
      </c>
      <c r="DG180" s="8">
        <v>0</v>
      </c>
      <c r="DH180" s="8">
        <v>0</v>
      </c>
      <c r="DI180" s="17">
        <v>0</v>
      </c>
    </row>
    <row r="181" s="1" customFormat="1" ht="15.4" customHeight="1" spans="1:113">
      <c r="A181" s="9" t="s">
        <v>3068</v>
      </c>
      <c r="B181" s="10"/>
      <c r="C181" s="10" t="s">
        <v>2275</v>
      </c>
      <c r="D181" s="10" t="s">
        <v>3069</v>
      </c>
      <c r="E181" s="8">
        <v>9328874.14</v>
      </c>
      <c r="F181" s="8">
        <v>0</v>
      </c>
      <c r="G181" s="8">
        <v>0</v>
      </c>
      <c r="H181" s="8">
        <v>0</v>
      </c>
      <c r="I181" s="8">
        <v>0</v>
      </c>
      <c r="J181" s="8">
        <v>0</v>
      </c>
      <c r="K181" s="8">
        <v>0</v>
      </c>
      <c r="L181" s="8">
        <v>0</v>
      </c>
      <c r="M181" s="8">
        <v>0</v>
      </c>
      <c r="N181" s="8">
        <v>0</v>
      </c>
      <c r="O181" s="8">
        <v>0</v>
      </c>
      <c r="P181" s="8">
        <v>0</v>
      </c>
      <c r="Q181" s="8">
        <v>0</v>
      </c>
      <c r="R181" s="8">
        <v>0</v>
      </c>
      <c r="S181" s="8">
        <v>0</v>
      </c>
      <c r="T181" s="8">
        <v>0</v>
      </c>
      <c r="U181" s="8">
        <v>0</v>
      </c>
      <c r="V181" s="8">
        <v>0</v>
      </c>
      <c r="W181" s="8">
        <v>0</v>
      </c>
      <c r="X181" s="8">
        <v>0</v>
      </c>
      <c r="Y181" s="8">
        <v>0</v>
      </c>
      <c r="Z181" s="8">
        <v>0</v>
      </c>
      <c r="AA181" s="8">
        <v>0</v>
      </c>
      <c r="AB181" s="8">
        <v>0</v>
      </c>
      <c r="AC181" s="8">
        <v>0</v>
      </c>
      <c r="AD181" s="8">
        <v>0</v>
      </c>
      <c r="AE181" s="8">
        <v>0</v>
      </c>
      <c r="AF181" s="8">
        <v>0</v>
      </c>
      <c r="AG181" s="8">
        <v>0</v>
      </c>
      <c r="AH181" s="8">
        <v>0</v>
      </c>
      <c r="AI181" s="8">
        <v>0</v>
      </c>
      <c r="AJ181" s="8">
        <v>0</v>
      </c>
      <c r="AK181" s="8">
        <v>0</v>
      </c>
      <c r="AL181" s="8">
        <v>0</v>
      </c>
      <c r="AM181" s="8">
        <v>0</v>
      </c>
      <c r="AN181" s="8">
        <v>0</v>
      </c>
      <c r="AO181" s="8">
        <v>0</v>
      </c>
      <c r="AP181" s="8">
        <v>0</v>
      </c>
      <c r="AQ181" s="8">
        <v>0</v>
      </c>
      <c r="AR181" s="8">
        <v>0</v>
      </c>
      <c r="AS181" s="8">
        <v>0</v>
      </c>
      <c r="AT181" s="8">
        <v>0</v>
      </c>
      <c r="AU181" s="8">
        <v>0</v>
      </c>
      <c r="AV181" s="8">
        <v>9328874.14</v>
      </c>
      <c r="AW181" s="8">
        <v>0</v>
      </c>
      <c r="AX181" s="8">
        <v>0</v>
      </c>
      <c r="AY181" s="8">
        <v>0</v>
      </c>
      <c r="AZ181" s="8">
        <v>0</v>
      </c>
      <c r="BA181" s="8">
        <v>9328874.14</v>
      </c>
      <c r="BB181" s="8">
        <v>0</v>
      </c>
      <c r="BC181" s="8">
        <v>0</v>
      </c>
      <c r="BD181" s="8">
        <v>0</v>
      </c>
      <c r="BE181" s="8">
        <v>0</v>
      </c>
      <c r="BF181" s="8">
        <v>0</v>
      </c>
      <c r="BG181" s="8">
        <v>0</v>
      </c>
      <c r="BH181" s="8">
        <v>0</v>
      </c>
      <c r="BI181" s="8">
        <v>0</v>
      </c>
      <c r="BJ181" s="8">
        <v>0</v>
      </c>
      <c r="BK181" s="8">
        <v>0</v>
      </c>
      <c r="BL181" s="8">
        <v>0</v>
      </c>
      <c r="BM181" s="8">
        <v>0</v>
      </c>
      <c r="BN181" s="13" t="s">
        <v>2772</v>
      </c>
      <c r="BO181" s="13" t="s">
        <v>2772</v>
      </c>
      <c r="BP181" s="13" t="s">
        <v>2772</v>
      </c>
      <c r="BQ181" s="13" t="s">
        <v>2772</v>
      </c>
      <c r="BR181" s="13" t="s">
        <v>2772</v>
      </c>
      <c r="BS181" s="13" t="s">
        <v>2772</v>
      </c>
      <c r="BT181" s="13" t="s">
        <v>2772</v>
      </c>
      <c r="BU181" s="13" t="s">
        <v>2772</v>
      </c>
      <c r="BV181" s="13" t="s">
        <v>2772</v>
      </c>
      <c r="BW181" s="13" t="s">
        <v>2772</v>
      </c>
      <c r="BX181" s="13" t="s">
        <v>2772</v>
      </c>
      <c r="BY181" s="13" t="s">
        <v>2772</v>
      </c>
      <c r="BZ181" s="13" t="s">
        <v>2772</v>
      </c>
      <c r="CA181" s="8">
        <v>0</v>
      </c>
      <c r="CB181" s="8">
        <v>0</v>
      </c>
      <c r="CC181" s="8">
        <v>0</v>
      </c>
      <c r="CD181" s="8">
        <v>0</v>
      </c>
      <c r="CE181" s="8">
        <v>0</v>
      </c>
      <c r="CF181" s="8">
        <v>0</v>
      </c>
      <c r="CG181" s="8">
        <v>0</v>
      </c>
      <c r="CH181" s="8">
        <v>0</v>
      </c>
      <c r="CI181" s="8">
        <v>0</v>
      </c>
      <c r="CJ181" s="8">
        <v>0</v>
      </c>
      <c r="CK181" s="8">
        <v>0</v>
      </c>
      <c r="CL181" s="8">
        <v>0</v>
      </c>
      <c r="CM181" s="8">
        <v>0</v>
      </c>
      <c r="CN181" s="8">
        <v>0</v>
      </c>
      <c r="CO181" s="8">
        <v>0</v>
      </c>
      <c r="CP181" s="8">
        <v>0</v>
      </c>
      <c r="CQ181" s="8">
        <v>0</v>
      </c>
      <c r="CR181" s="13" t="s">
        <v>2772</v>
      </c>
      <c r="CS181" s="13" t="s">
        <v>2772</v>
      </c>
      <c r="CT181" s="13" t="s">
        <v>2772</v>
      </c>
      <c r="CU181" s="8">
        <v>0</v>
      </c>
      <c r="CV181" s="8">
        <v>0</v>
      </c>
      <c r="CW181" s="8">
        <v>0</v>
      </c>
      <c r="CX181" s="8">
        <v>0</v>
      </c>
      <c r="CY181" s="8">
        <v>0</v>
      </c>
      <c r="CZ181" s="8">
        <v>0</v>
      </c>
      <c r="DA181" s="13" t="s">
        <v>2772</v>
      </c>
      <c r="DB181" s="13" t="s">
        <v>2772</v>
      </c>
      <c r="DC181" s="13" t="s">
        <v>2772</v>
      </c>
      <c r="DD181" s="13" t="s">
        <v>2772</v>
      </c>
      <c r="DE181" s="8">
        <v>0</v>
      </c>
      <c r="DF181" s="8">
        <v>0</v>
      </c>
      <c r="DG181" s="8">
        <v>0</v>
      </c>
      <c r="DH181" s="8">
        <v>0</v>
      </c>
      <c r="DI181" s="17">
        <v>0</v>
      </c>
    </row>
    <row r="182" s="1" customFormat="1" ht="15.4" customHeight="1" spans="1:113">
      <c r="A182" s="9" t="s">
        <v>3070</v>
      </c>
      <c r="B182" s="10"/>
      <c r="C182" s="10" t="s">
        <v>2275</v>
      </c>
      <c r="D182" s="10" t="s">
        <v>3071</v>
      </c>
      <c r="E182" s="8">
        <v>9328874.14</v>
      </c>
      <c r="F182" s="8">
        <v>0</v>
      </c>
      <c r="G182" s="8">
        <v>0</v>
      </c>
      <c r="H182" s="8">
        <v>0</v>
      </c>
      <c r="I182" s="8">
        <v>0</v>
      </c>
      <c r="J182" s="8">
        <v>0</v>
      </c>
      <c r="K182" s="8">
        <v>0</v>
      </c>
      <c r="L182" s="8">
        <v>0</v>
      </c>
      <c r="M182" s="8">
        <v>0</v>
      </c>
      <c r="N182" s="8">
        <v>0</v>
      </c>
      <c r="O182" s="8">
        <v>0</v>
      </c>
      <c r="P182" s="8">
        <v>0</v>
      </c>
      <c r="Q182" s="8">
        <v>0</v>
      </c>
      <c r="R182" s="8">
        <v>0</v>
      </c>
      <c r="S182" s="8">
        <v>0</v>
      </c>
      <c r="T182" s="8">
        <v>0</v>
      </c>
      <c r="U182" s="8">
        <v>0</v>
      </c>
      <c r="V182" s="8">
        <v>0</v>
      </c>
      <c r="W182" s="8">
        <v>0</v>
      </c>
      <c r="X182" s="8">
        <v>0</v>
      </c>
      <c r="Y182" s="8">
        <v>0</v>
      </c>
      <c r="Z182" s="8">
        <v>0</v>
      </c>
      <c r="AA182" s="8">
        <v>0</v>
      </c>
      <c r="AB182" s="8">
        <v>0</v>
      </c>
      <c r="AC182" s="8">
        <v>0</v>
      </c>
      <c r="AD182" s="8">
        <v>0</v>
      </c>
      <c r="AE182" s="8">
        <v>0</v>
      </c>
      <c r="AF182" s="8">
        <v>0</v>
      </c>
      <c r="AG182" s="8">
        <v>0</v>
      </c>
      <c r="AH182" s="8">
        <v>0</v>
      </c>
      <c r="AI182" s="8">
        <v>0</v>
      </c>
      <c r="AJ182" s="8">
        <v>0</v>
      </c>
      <c r="AK182" s="8">
        <v>0</v>
      </c>
      <c r="AL182" s="8">
        <v>0</v>
      </c>
      <c r="AM182" s="8">
        <v>0</v>
      </c>
      <c r="AN182" s="8">
        <v>0</v>
      </c>
      <c r="AO182" s="8">
        <v>0</v>
      </c>
      <c r="AP182" s="8">
        <v>0</v>
      </c>
      <c r="AQ182" s="8">
        <v>0</v>
      </c>
      <c r="AR182" s="8">
        <v>0</v>
      </c>
      <c r="AS182" s="8">
        <v>0</v>
      </c>
      <c r="AT182" s="8">
        <v>0</v>
      </c>
      <c r="AU182" s="8">
        <v>0</v>
      </c>
      <c r="AV182" s="8">
        <v>9328874.14</v>
      </c>
      <c r="AW182" s="8">
        <v>0</v>
      </c>
      <c r="AX182" s="8">
        <v>0</v>
      </c>
      <c r="AY182" s="8">
        <v>0</v>
      </c>
      <c r="AZ182" s="8">
        <v>0</v>
      </c>
      <c r="BA182" s="8">
        <v>9328874.14</v>
      </c>
      <c r="BB182" s="8">
        <v>0</v>
      </c>
      <c r="BC182" s="8">
        <v>0</v>
      </c>
      <c r="BD182" s="8">
        <v>0</v>
      </c>
      <c r="BE182" s="8">
        <v>0</v>
      </c>
      <c r="BF182" s="8">
        <v>0</v>
      </c>
      <c r="BG182" s="8">
        <v>0</v>
      </c>
      <c r="BH182" s="8">
        <v>0</v>
      </c>
      <c r="BI182" s="8">
        <v>0</v>
      </c>
      <c r="BJ182" s="8">
        <v>0</v>
      </c>
      <c r="BK182" s="8">
        <v>0</v>
      </c>
      <c r="BL182" s="8">
        <v>0</v>
      </c>
      <c r="BM182" s="8">
        <v>0</v>
      </c>
      <c r="BN182" s="13" t="s">
        <v>2772</v>
      </c>
      <c r="BO182" s="13" t="s">
        <v>2772</v>
      </c>
      <c r="BP182" s="13" t="s">
        <v>2772</v>
      </c>
      <c r="BQ182" s="13" t="s">
        <v>2772</v>
      </c>
      <c r="BR182" s="13" t="s">
        <v>2772</v>
      </c>
      <c r="BS182" s="13" t="s">
        <v>2772</v>
      </c>
      <c r="BT182" s="13" t="s">
        <v>2772</v>
      </c>
      <c r="BU182" s="13" t="s">
        <v>2772</v>
      </c>
      <c r="BV182" s="13" t="s">
        <v>2772</v>
      </c>
      <c r="BW182" s="13" t="s">
        <v>2772</v>
      </c>
      <c r="BX182" s="13" t="s">
        <v>2772</v>
      </c>
      <c r="BY182" s="13" t="s">
        <v>2772</v>
      </c>
      <c r="BZ182" s="13" t="s">
        <v>2772</v>
      </c>
      <c r="CA182" s="8">
        <v>0</v>
      </c>
      <c r="CB182" s="8">
        <v>0</v>
      </c>
      <c r="CC182" s="8">
        <v>0</v>
      </c>
      <c r="CD182" s="8">
        <v>0</v>
      </c>
      <c r="CE182" s="8">
        <v>0</v>
      </c>
      <c r="CF182" s="8">
        <v>0</v>
      </c>
      <c r="CG182" s="8">
        <v>0</v>
      </c>
      <c r="CH182" s="8">
        <v>0</v>
      </c>
      <c r="CI182" s="8">
        <v>0</v>
      </c>
      <c r="CJ182" s="8">
        <v>0</v>
      </c>
      <c r="CK182" s="8">
        <v>0</v>
      </c>
      <c r="CL182" s="8">
        <v>0</v>
      </c>
      <c r="CM182" s="8">
        <v>0</v>
      </c>
      <c r="CN182" s="8">
        <v>0</v>
      </c>
      <c r="CO182" s="8">
        <v>0</v>
      </c>
      <c r="CP182" s="8">
        <v>0</v>
      </c>
      <c r="CQ182" s="8">
        <v>0</v>
      </c>
      <c r="CR182" s="13" t="s">
        <v>2772</v>
      </c>
      <c r="CS182" s="13" t="s">
        <v>2772</v>
      </c>
      <c r="CT182" s="13" t="s">
        <v>2772</v>
      </c>
      <c r="CU182" s="8">
        <v>0</v>
      </c>
      <c r="CV182" s="8">
        <v>0</v>
      </c>
      <c r="CW182" s="8">
        <v>0</v>
      </c>
      <c r="CX182" s="8">
        <v>0</v>
      </c>
      <c r="CY182" s="8">
        <v>0</v>
      </c>
      <c r="CZ182" s="8">
        <v>0</v>
      </c>
      <c r="DA182" s="13" t="s">
        <v>2772</v>
      </c>
      <c r="DB182" s="13" t="s">
        <v>2772</v>
      </c>
      <c r="DC182" s="13" t="s">
        <v>2772</v>
      </c>
      <c r="DD182" s="13" t="s">
        <v>2772</v>
      </c>
      <c r="DE182" s="8">
        <v>0</v>
      </c>
      <c r="DF182" s="8">
        <v>0</v>
      </c>
      <c r="DG182" s="8">
        <v>0</v>
      </c>
      <c r="DH182" s="8">
        <v>0</v>
      </c>
      <c r="DI182" s="17">
        <v>0</v>
      </c>
    </row>
    <row r="183" s="1" customFormat="1" ht="15.4" customHeight="1" spans="1:113">
      <c r="A183" s="9" t="s">
        <v>3072</v>
      </c>
      <c r="B183" s="10"/>
      <c r="C183" s="10" t="s">
        <v>2275</v>
      </c>
      <c r="D183" s="10" t="s">
        <v>3073</v>
      </c>
      <c r="E183" s="8">
        <v>5230037.36</v>
      </c>
      <c r="F183" s="8">
        <v>3353541.76</v>
      </c>
      <c r="G183" s="8">
        <v>1363625.2</v>
      </c>
      <c r="H183" s="8">
        <v>1245467.44</v>
      </c>
      <c r="I183" s="8">
        <v>0</v>
      </c>
      <c r="J183" s="8">
        <v>0</v>
      </c>
      <c r="K183" s="8">
        <v>0</v>
      </c>
      <c r="L183" s="8">
        <v>289457.6</v>
      </c>
      <c r="M183" s="8">
        <v>0</v>
      </c>
      <c r="N183" s="8">
        <v>134859.8</v>
      </c>
      <c r="O183" s="8">
        <v>0</v>
      </c>
      <c r="P183" s="8">
        <v>14093.18</v>
      </c>
      <c r="Q183" s="8">
        <v>158248.3</v>
      </c>
      <c r="R183" s="8">
        <v>0</v>
      </c>
      <c r="S183" s="8">
        <v>147790.24</v>
      </c>
      <c r="T183" s="8">
        <v>1871345.6</v>
      </c>
      <c r="U183" s="8">
        <v>577201.4</v>
      </c>
      <c r="V183" s="8">
        <v>524225.2</v>
      </c>
      <c r="W183" s="8">
        <v>0</v>
      </c>
      <c r="X183" s="8">
        <v>0</v>
      </c>
      <c r="Y183" s="8">
        <v>0</v>
      </c>
      <c r="Z183" s="8">
        <v>0</v>
      </c>
      <c r="AA183" s="8">
        <v>2312</v>
      </c>
      <c r="AB183" s="8">
        <v>0</v>
      </c>
      <c r="AC183" s="8">
        <v>3000</v>
      </c>
      <c r="AD183" s="8">
        <v>191193</v>
      </c>
      <c r="AE183" s="8">
        <v>0</v>
      </c>
      <c r="AF183" s="8">
        <v>0</v>
      </c>
      <c r="AG183" s="8">
        <v>0</v>
      </c>
      <c r="AH183" s="8">
        <v>68807</v>
      </c>
      <c r="AI183" s="8">
        <v>220</v>
      </c>
      <c r="AJ183" s="8">
        <v>25174</v>
      </c>
      <c r="AK183" s="8">
        <v>0</v>
      </c>
      <c r="AL183" s="8">
        <v>0</v>
      </c>
      <c r="AM183" s="8">
        <v>0</v>
      </c>
      <c r="AN183" s="8">
        <v>82400</v>
      </c>
      <c r="AO183" s="8">
        <v>0</v>
      </c>
      <c r="AP183" s="8">
        <v>21090</v>
      </c>
      <c r="AQ183" s="8">
        <v>77940</v>
      </c>
      <c r="AR183" s="8">
        <v>0</v>
      </c>
      <c r="AS183" s="8">
        <v>5400</v>
      </c>
      <c r="AT183" s="8">
        <v>0</v>
      </c>
      <c r="AU183" s="8">
        <v>292383</v>
      </c>
      <c r="AV183" s="8">
        <v>0</v>
      </c>
      <c r="AW183" s="8">
        <v>0</v>
      </c>
      <c r="AX183" s="8">
        <v>0</v>
      </c>
      <c r="AY183" s="8">
        <v>0</v>
      </c>
      <c r="AZ183" s="8">
        <v>0</v>
      </c>
      <c r="BA183" s="8">
        <v>0</v>
      </c>
      <c r="BB183" s="8">
        <v>0</v>
      </c>
      <c r="BC183" s="8">
        <v>0</v>
      </c>
      <c r="BD183" s="8">
        <v>0</v>
      </c>
      <c r="BE183" s="8">
        <v>0</v>
      </c>
      <c r="BF183" s="8">
        <v>0</v>
      </c>
      <c r="BG183" s="8">
        <v>0</v>
      </c>
      <c r="BH183" s="8">
        <v>0</v>
      </c>
      <c r="BI183" s="8">
        <v>0</v>
      </c>
      <c r="BJ183" s="8">
        <v>0</v>
      </c>
      <c r="BK183" s="8">
        <v>0</v>
      </c>
      <c r="BL183" s="8">
        <v>0</v>
      </c>
      <c r="BM183" s="8">
        <v>0</v>
      </c>
      <c r="BN183" s="13" t="s">
        <v>2772</v>
      </c>
      <c r="BO183" s="13" t="s">
        <v>2772</v>
      </c>
      <c r="BP183" s="13" t="s">
        <v>2772</v>
      </c>
      <c r="BQ183" s="13" t="s">
        <v>2772</v>
      </c>
      <c r="BR183" s="13" t="s">
        <v>2772</v>
      </c>
      <c r="BS183" s="13" t="s">
        <v>2772</v>
      </c>
      <c r="BT183" s="13" t="s">
        <v>2772</v>
      </c>
      <c r="BU183" s="13" t="s">
        <v>2772</v>
      </c>
      <c r="BV183" s="13" t="s">
        <v>2772</v>
      </c>
      <c r="BW183" s="13" t="s">
        <v>2772</v>
      </c>
      <c r="BX183" s="13" t="s">
        <v>2772</v>
      </c>
      <c r="BY183" s="13" t="s">
        <v>2772</v>
      </c>
      <c r="BZ183" s="13" t="s">
        <v>2772</v>
      </c>
      <c r="CA183" s="8">
        <v>5150</v>
      </c>
      <c r="CB183" s="8">
        <v>0</v>
      </c>
      <c r="CC183" s="8">
        <v>5150</v>
      </c>
      <c r="CD183" s="8">
        <v>0</v>
      </c>
      <c r="CE183" s="8">
        <v>0</v>
      </c>
      <c r="CF183" s="8">
        <v>0</v>
      </c>
      <c r="CG183" s="8">
        <v>0</v>
      </c>
      <c r="CH183" s="8">
        <v>0</v>
      </c>
      <c r="CI183" s="8">
        <v>0</v>
      </c>
      <c r="CJ183" s="8">
        <v>0</v>
      </c>
      <c r="CK183" s="8">
        <v>0</v>
      </c>
      <c r="CL183" s="8">
        <v>0</v>
      </c>
      <c r="CM183" s="8">
        <v>0</v>
      </c>
      <c r="CN183" s="8">
        <v>0</v>
      </c>
      <c r="CO183" s="8">
        <v>0</v>
      </c>
      <c r="CP183" s="8">
        <v>0</v>
      </c>
      <c r="CQ183" s="8">
        <v>0</v>
      </c>
      <c r="CR183" s="13" t="s">
        <v>2772</v>
      </c>
      <c r="CS183" s="13" t="s">
        <v>2772</v>
      </c>
      <c r="CT183" s="13" t="s">
        <v>2772</v>
      </c>
      <c r="CU183" s="8">
        <v>0</v>
      </c>
      <c r="CV183" s="8">
        <v>0</v>
      </c>
      <c r="CW183" s="8">
        <v>0</v>
      </c>
      <c r="CX183" s="8">
        <v>0</v>
      </c>
      <c r="CY183" s="8">
        <v>0</v>
      </c>
      <c r="CZ183" s="8">
        <v>0</v>
      </c>
      <c r="DA183" s="13" t="s">
        <v>2772</v>
      </c>
      <c r="DB183" s="13" t="s">
        <v>2772</v>
      </c>
      <c r="DC183" s="13" t="s">
        <v>2772</v>
      </c>
      <c r="DD183" s="13" t="s">
        <v>2772</v>
      </c>
      <c r="DE183" s="8">
        <v>0</v>
      </c>
      <c r="DF183" s="8">
        <v>0</v>
      </c>
      <c r="DG183" s="8">
        <v>0</v>
      </c>
      <c r="DH183" s="8">
        <v>0</v>
      </c>
      <c r="DI183" s="17">
        <v>0</v>
      </c>
    </row>
    <row r="184" s="1" customFormat="1" ht="15.4" customHeight="1" spans="1:113">
      <c r="A184" s="9" t="s">
        <v>3074</v>
      </c>
      <c r="B184" s="10"/>
      <c r="C184" s="10" t="s">
        <v>2275</v>
      </c>
      <c r="D184" s="10" t="s">
        <v>2777</v>
      </c>
      <c r="E184" s="8">
        <v>2165205.44</v>
      </c>
      <c r="F184" s="8">
        <v>856452.24</v>
      </c>
      <c r="G184" s="8">
        <v>288667</v>
      </c>
      <c r="H184" s="8">
        <v>358048</v>
      </c>
      <c r="I184" s="8">
        <v>0</v>
      </c>
      <c r="J184" s="8">
        <v>0</v>
      </c>
      <c r="K184" s="8">
        <v>0</v>
      </c>
      <c r="L184" s="8">
        <v>58061.44</v>
      </c>
      <c r="M184" s="8">
        <v>0</v>
      </c>
      <c r="N184" s="8">
        <v>26624.6</v>
      </c>
      <c r="O184" s="8">
        <v>0</v>
      </c>
      <c r="P184" s="8">
        <v>729.36</v>
      </c>
      <c r="Q184" s="8">
        <v>33231.6</v>
      </c>
      <c r="R184" s="8">
        <v>0</v>
      </c>
      <c r="S184" s="8">
        <v>91090.24</v>
      </c>
      <c r="T184" s="8">
        <v>1308753.2</v>
      </c>
      <c r="U184" s="8">
        <v>473349.2</v>
      </c>
      <c r="V184" s="8">
        <v>321464</v>
      </c>
      <c r="W184" s="8">
        <v>0</v>
      </c>
      <c r="X184" s="8">
        <v>0</v>
      </c>
      <c r="Y184" s="8">
        <v>0</v>
      </c>
      <c r="Z184" s="8">
        <v>0</v>
      </c>
      <c r="AA184" s="8">
        <v>700</v>
      </c>
      <c r="AB184" s="8">
        <v>0</v>
      </c>
      <c r="AC184" s="8">
        <v>3000</v>
      </c>
      <c r="AD184" s="8">
        <v>84306</v>
      </c>
      <c r="AE184" s="8">
        <v>0</v>
      </c>
      <c r="AF184" s="8">
        <v>0</v>
      </c>
      <c r="AG184" s="8">
        <v>0</v>
      </c>
      <c r="AH184" s="8">
        <v>68807</v>
      </c>
      <c r="AI184" s="8">
        <v>0</v>
      </c>
      <c r="AJ184" s="8">
        <v>24633</v>
      </c>
      <c r="AK184" s="8">
        <v>0</v>
      </c>
      <c r="AL184" s="8">
        <v>0</v>
      </c>
      <c r="AM184" s="8">
        <v>0</v>
      </c>
      <c r="AN184" s="8">
        <v>22400</v>
      </c>
      <c r="AO184" s="8">
        <v>0</v>
      </c>
      <c r="AP184" s="8">
        <v>11714</v>
      </c>
      <c r="AQ184" s="8">
        <v>33460</v>
      </c>
      <c r="AR184" s="8">
        <v>0</v>
      </c>
      <c r="AS184" s="8">
        <v>5400</v>
      </c>
      <c r="AT184" s="8">
        <v>0</v>
      </c>
      <c r="AU184" s="8">
        <v>259520</v>
      </c>
      <c r="AV184" s="8">
        <v>0</v>
      </c>
      <c r="AW184" s="8">
        <v>0</v>
      </c>
      <c r="AX184" s="8">
        <v>0</v>
      </c>
      <c r="AY184" s="8">
        <v>0</v>
      </c>
      <c r="AZ184" s="8">
        <v>0</v>
      </c>
      <c r="BA184" s="8">
        <v>0</v>
      </c>
      <c r="BB184" s="8">
        <v>0</v>
      </c>
      <c r="BC184" s="8">
        <v>0</v>
      </c>
      <c r="BD184" s="8">
        <v>0</v>
      </c>
      <c r="BE184" s="8">
        <v>0</v>
      </c>
      <c r="BF184" s="8">
        <v>0</v>
      </c>
      <c r="BG184" s="8">
        <v>0</v>
      </c>
      <c r="BH184" s="8">
        <v>0</v>
      </c>
      <c r="BI184" s="8">
        <v>0</v>
      </c>
      <c r="BJ184" s="8">
        <v>0</v>
      </c>
      <c r="BK184" s="8">
        <v>0</v>
      </c>
      <c r="BL184" s="8">
        <v>0</v>
      </c>
      <c r="BM184" s="8">
        <v>0</v>
      </c>
      <c r="BN184" s="13" t="s">
        <v>2772</v>
      </c>
      <c r="BO184" s="13" t="s">
        <v>2772</v>
      </c>
      <c r="BP184" s="13" t="s">
        <v>2772</v>
      </c>
      <c r="BQ184" s="13" t="s">
        <v>2772</v>
      </c>
      <c r="BR184" s="13" t="s">
        <v>2772</v>
      </c>
      <c r="BS184" s="13" t="s">
        <v>2772</v>
      </c>
      <c r="BT184" s="13" t="s">
        <v>2772</v>
      </c>
      <c r="BU184" s="13" t="s">
        <v>2772</v>
      </c>
      <c r="BV184" s="13" t="s">
        <v>2772</v>
      </c>
      <c r="BW184" s="13" t="s">
        <v>2772</v>
      </c>
      <c r="BX184" s="13" t="s">
        <v>2772</v>
      </c>
      <c r="BY184" s="13" t="s">
        <v>2772</v>
      </c>
      <c r="BZ184" s="13" t="s">
        <v>2772</v>
      </c>
      <c r="CA184" s="8">
        <v>0</v>
      </c>
      <c r="CB184" s="8">
        <v>0</v>
      </c>
      <c r="CC184" s="8">
        <v>0</v>
      </c>
      <c r="CD184" s="8">
        <v>0</v>
      </c>
      <c r="CE184" s="8">
        <v>0</v>
      </c>
      <c r="CF184" s="8">
        <v>0</v>
      </c>
      <c r="CG184" s="8">
        <v>0</v>
      </c>
      <c r="CH184" s="8">
        <v>0</v>
      </c>
      <c r="CI184" s="8">
        <v>0</v>
      </c>
      <c r="CJ184" s="8">
        <v>0</v>
      </c>
      <c r="CK184" s="8">
        <v>0</v>
      </c>
      <c r="CL184" s="8">
        <v>0</v>
      </c>
      <c r="CM184" s="8">
        <v>0</v>
      </c>
      <c r="CN184" s="8">
        <v>0</v>
      </c>
      <c r="CO184" s="8">
        <v>0</v>
      </c>
      <c r="CP184" s="8">
        <v>0</v>
      </c>
      <c r="CQ184" s="8">
        <v>0</v>
      </c>
      <c r="CR184" s="13" t="s">
        <v>2772</v>
      </c>
      <c r="CS184" s="13" t="s">
        <v>2772</v>
      </c>
      <c r="CT184" s="13" t="s">
        <v>2772</v>
      </c>
      <c r="CU184" s="8">
        <v>0</v>
      </c>
      <c r="CV184" s="8">
        <v>0</v>
      </c>
      <c r="CW184" s="8">
        <v>0</v>
      </c>
      <c r="CX184" s="8">
        <v>0</v>
      </c>
      <c r="CY184" s="8">
        <v>0</v>
      </c>
      <c r="CZ184" s="8">
        <v>0</v>
      </c>
      <c r="DA184" s="13" t="s">
        <v>2772</v>
      </c>
      <c r="DB184" s="13" t="s">
        <v>2772</v>
      </c>
      <c r="DC184" s="13" t="s">
        <v>2772</v>
      </c>
      <c r="DD184" s="13" t="s">
        <v>2772</v>
      </c>
      <c r="DE184" s="8">
        <v>0</v>
      </c>
      <c r="DF184" s="8">
        <v>0</v>
      </c>
      <c r="DG184" s="8">
        <v>0</v>
      </c>
      <c r="DH184" s="8">
        <v>0</v>
      </c>
      <c r="DI184" s="17">
        <v>0</v>
      </c>
    </row>
    <row r="185" s="1" customFormat="1" ht="15.4" customHeight="1" spans="1:113">
      <c r="A185" s="9" t="s">
        <v>3075</v>
      </c>
      <c r="B185" s="10"/>
      <c r="C185" s="10" t="s">
        <v>2275</v>
      </c>
      <c r="D185" s="10" t="s">
        <v>3076</v>
      </c>
      <c r="E185" s="8">
        <v>3064831.92</v>
      </c>
      <c r="F185" s="8">
        <v>2497089.52</v>
      </c>
      <c r="G185" s="8">
        <v>1074958.2</v>
      </c>
      <c r="H185" s="8">
        <v>887419.44</v>
      </c>
      <c r="I185" s="8">
        <v>0</v>
      </c>
      <c r="J185" s="8">
        <v>0</v>
      </c>
      <c r="K185" s="8">
        <v>0</v>
      </c>
      <c r="L185" s="8">
        <v>231396.16</v>
      </c>
      <c r="M185" s="8">
        <v>0</v>
      </c>
      <c r="N185" s="8">
        <v>108235.2</v>
      </c>
      <c r="O185" s="8">
        <v>0</v>
      </c>
      <c r="P185" s="8">
        <v>13363.82</v>
      </c>
      <c r="Q185" s="8">
        <v>125016.7</v>
      </c>
      <c r="R185" s="8">
        <v>0</v>
      </c>
      <c r="S185" s="8">
        <v>56700</v>
      </c>
      <c r="T185" s="8">
        <v>562592.4</v>
      </c>
      <c r="U185" s="8">
        <v>103852.2</v>
      </c>
      <c r="V185" s="8">
        <v>202761.2</v>
      </c>
      <c r="W185" s="8">
        <v>0</v>
      </c>
      <c r="X185" s="8">
        <v>0</v>
      </c>
      <c r="Y185" s="8">
        <v>0</v>
      </c>
      <c r="Z185" s="8">
        <v>0</v>
      </c>
      <c r="AA185" s="8">
        <v>1612</v>
      </c>
      <c r="AB185" s="8">
        <v>0</v>
      </c>
      <c r="AC185" s="8">
        <v>0</v>
      </c>
      <c r="AD185" s="8">
        <v>106887</v>
      </c>
      <c r="AE185" s="8">
        <v>0</v>
      </c>
      <c r="AF185" s="8">
        <v>0</v>
      </c>
      <c r="AG185" s="8">
        <v>0</v>
      </c>
      <c r="AH185" s="8">
        <v>0</v>
      </c>
      <c r="AI185" s="8">
        <v>220</v>
      </c>
      <c r="AJ185" s="8">
        <v>541</v>
      </c>
      <c r="AK185" s="8">
        <v>0</v>
      </c>
      <c r="AL185" s="8">
        <v>0</v>
      </c>
      <c r="AM185" s="8">
        <v>0</v>
      </c>
      <c r="AN185" s="8">
        <v>60000</v>
      </c>
      <c r="AO185" s="8">
        <v>0</v>
      </c>
      <c r="AP185" s="8">
        <v>9376</v>
      </c>
      <c r="AQ185" s="8">
        <v>44480</v>
      </c>
      <c r="AR185" s="8">
        <v>0</v>
      </c>
      <c r="AS185" s="8">
        <v>0</v>
      </c>
      <c r="AT185" s="8">
        <v>0</v>
      </c>
      <c r="AU185" s="8">
        <v>32863</v>
      </c>
      <c r="AV185" s="8">
        <v>0</v>
      </c>
      <c r="AW185" s="8">
        <v>0</v>
      </c>
      <c r="AX185" s="8">
        <v>0</v>
      </c>
      <c r="AY185" s="8">
        <v>0</v>
      </c>
      <c r="AZ185" s="8">
        <v>0</v>
      </c>
      <c r="BA185" s="8">
        <v>0</v>
      </c>
      <c r="BB185" s="8">
        <v>0</v>
      </c>
      <c r="BC185" s="8">
        <v>0</v>
      </c>
      <c r="BD185" s="8">
        <v>0</v>
      </c>
      <c r="BE185" s="8">
        <v>0</v>
      </c>
      <c r="BF185" s="8">
        <v>0</v>
      </c>
      <c r="BG185" s="8">
        <v>0</v>
      </c>
      <c r="BH185" s="8">
        <v>0</v>
      </c>
      <c r="BI185" s="8">
        <v>0</v>
      </c>
      <c r="BJ185" s="8">
        <v>0</v>
      </c>
      <c r="BK185" s="8">
        <v>0</v>
      </c>
      <c r="BL185" s="8">
        <v>0</v>
      </c>
      <c r="BM185" s="8">
        <v>0</v>
      </c>
      <c r="BN185" s="13" t="s">
        <v>2772</v>
      </c>
      <c r="BO185" s="13" t="s">
        <v>2772</v>
      </c>
      <c r="BP185" s="13" t="s">
        <v>2772</v>
      </c>
      <c r="BQ185" s="13" t="s">
        <v>2772</v>
      </c>
      <c r="BR185" s="13" t="s">
        <v>2772</v>
      </c>
      <c r="BS185" s="13" t="s">
        <v>2772</v>
      </c>
      <c r="BT185" s="13" t="s">
        <v>2772</v>
      </c>
      <c r="BU185" s="13" t="s">
        <v>2772</v>
      </c>
      <c r="BV185" s="13" t="s">
        <v>2772</v>
      </c>
      <c r="BW185" s="13" t="s">
        <v>2772</v>
      </c>
      <c r="BX185" s="13" t="s">
        <v>2772</v>
      </c>
      <c r="BY185" s="13" t="s">
        <v>2772</v>
      </c>
      <c r="BZ185" s="13" t="s">
        <v>2772</v>
      </c>
      <c r="CA185" s="8">
        <v>5150</v>
      </c>
      <c r="CB185" s="8">
        <v>0</v>
      </c>
      <c r="CC185" s="8">
        <v>5150</v>
      </c>
      <c r="CD185" s="8">
        <v>0</v>
      </c>
      <c r="CE185" s="8">
        <v>0</v>
      </c>
      <c r="CF185" s="8">
        <v>0</v>
      </c>
      <c r="CG185" s="8">
        <v>0</v>
      </c>
      <c r="CH185" s="8">
        <v>0</v>
      </c>
      <c r="CI185" s="8">
        <v>0</v>
      </c>
      <c r="CJ185" s="8">
        <v>0</v>
      </c>
      <c r="CK185" s="8">
        <v>0</v>
      </c>
      <c r="CL185" s="8">
        <v>0</v>
      </c>
      <c r="CM185" s="8">
        <v>0</v>
      </c>
      <c r="CN185" s="8">
        <v>0</v>
      </c>
      <c r="CO185" s="8">
        <v>0</v>
      </c>
      <c r="CP185" s="8">
        <v>0</v>
      </c>
      <c r="CQ185" s="8">
        <v>0</v>
      </c>
      <c r="CR185" s="13" t="s">
        <v>2772</v>
      </c>
      <c r="CS185" s="13" t="s">
        <v>2772</v>
      </c>
      <c r="CT185" s="13" t="s">
        <v>2772</v>
      </c>
      <c r="CU185" s="8">
        <v>0</v>
      </c>
      <c r="CV185" s="8">
        <v>0</v>
      </c>
      <c r="CW185" s="8">
        <v>0</v>
      </c>
      <c r="CX185" s="8">
        <v>0</v>
      </c>
      <c r="CY185" s="8">
        <v>0</v>
      </c>
      <c r="CZ185" s="8">
        <v>0</v>
      </c>
      <c r="DA185" s="13" t="s">
        <v>2772</v>
      </c>
      <c r="DB185" s="13" t="s">
        <v>2772</v>
      </c>
      <c r="DC185" s="13" t="s">
        <v>2772</v>
      </c>
      <c r="DD185" s="13" t="s">
        <v>2772</v>
      </c>
      <c r="DE185" s="8">
        <v>0</v>
      </c>
      <c r="DF185" s="8">
        <v>0</v>
      </c>
      <c r="DG185" s="8">
        <v>0</v>
      </c>
      <c r="DH185" s="8">
        <v>0</v>
      </c>
      <c r="DI185" s="17">
        <v>0</v>
      </c>
    </row>
    <row r="186" s="1" customFormat="1" ht="15.4" customHeight="1" spans="1:113">
      <c r="A186" s="9" t="s">
        <v>3077</v>
      </c>
      <c r="B186" s="10"/>
      <c r="C186" s="10" t="s">
        <v>2275</v>
      </c>
      <c r="D186" s="10" t="s">
        <v>1203</v>
      </c>
      <c r="E186" s="8">
        <v>33225335.86</v>
      </c>
      <c r="F186" s="8">
        <v>8769153.42</v>
      </c>
      <c r="G186" s="8">
        <v>4389374.17</v>
      </c>
      <c r="H186" s="8">
        <v>1601215.16</v>
      </c>
      <c r="I186" s="8">
        <v>1331353</v>
      </c>
      <c r="J186" s="8">
        <v>9793</v>
      </c>
      <c r="K186" s="8">
        <v>0</v>
      </c>
      <c r="L186" s="8">
        <v>0</v>
      </c>
      <c r="M186" s="8">
        <v>0</v>
      </c>
      <c r="N186" s="8">
        <v>484205.1</v>
      </c>
      <c r="O186" s="8">
        <v>0</v>
      </c>
      <c r="P186" s="8">
        <v>141833.81</v>
      </c>
      <c r="Q186" s="8">
        <v>811379.18</v>
      </c>
      <c r="R186" s="8">
        <v>0</v>
      </c>
      <c r="S186" s="8">
        <v>0</v>
      </c>
      <c r="T186" s="8">
        <v>20952007.06</v>
      </c>
      <c r="U186" s="8">
        <v>2502357.4</v>
      </c>
      <c r="V186" s="8">
        <v>1380657.9</v>
      </c>
      <c r="W186" s="8">
        <v>20000</v>
      </c>
      <c r="X186" s="8">
        <v>0</v>
      </c>
      <c r="Y186" s="8">
        <v>9912.8</v>
      </c>
      <c r="Z186" s="8">
        <v>86586.68</v>
      </c>
      <c r="AA186" s="8">
        <v>26649.24</v>
      </c>
      <c r="AB186" s="8">
        <v>0</v>
      </c>
      <c r="AC186" s="8">
        <v>4600</v>
      </c>
      <c r="AD186" s="8">
        <v>718049</v>
      </c>
      <c r="AE186" s="8">
        <v>0</v>
      </c>
      <c r="AF186" s="8">
        <v>1111031.29</v>
      </c>
      <c r="AG186" s="8">
        <v>1310000</v>
      </c>
      <c r="AH186" s="8">
        <v>86666</v>
      </c>
      <c r="AI186" s="8">
        <v>68075.2</v>
      </c>
      <c r="AJ186" s="8">
        <v>103270</v>
      </c>
      <c r="AK186" s="8">
        <v>2636539.4</v>
      </c>
      <c r="AL186" s="8">
        <v>0</v>
      </c>
      <c r="AM186" s="8">
        <v>0</v>
      </c>
      <c r="AN186" s="8">
        <v>6958933</v>
      </c>
      <c r="AO186" s="8">
        <v>2210946.8</v>
      </c>
      <c r="AP186" s="8">
        <v>68516</v>
      </c>
      <c r="AQ186" s="8">
        <v>125689.35</v>
      </c>
      <c r="AR186" s="8">
        <v>146517</v>
      </c>
      <c r="AS186" s="8">
        <v>391460</v>
      </c>
      <c r="AT186" s="8">
        <v>0</v>
      </c>
      <c r="AU186" s="8">
        <v>985550</v>
      </c>
      <c r="AV186" s="8">
        <v>2937269</v>
      </c>
      <c r="AW186" s="8">
        <v>0</v>
      </c>
      <c r="AX186" s="8">
        <v>0</v>
      </c>
      <c r="AY186" s="8">
        <v>0</v>
      </c>
      <c r="AZ186" s="8">
        <v>19536</v>
      </c>
      <c r="BA186" s="8">
        <v>1467733</v>
      </c>
      <c r="BB186" s="8">
        <v>0</v>
      </c>
      <c r="BC186" s="8">
        <v>0</v>
      </c>
      <c r="BD186" s="8">
        <v>0</v>
      </c>
      <c r="BE186" s="8">
        <v>0</v>
      </c>
      <c r="BF186" s="8">
        <v>1130000</v>
      </c>
      <c r="BG186" s="8">
        <v>0</v>
      </c>
      <c r="BH186" s="8">
        <v>320000</v>
      </c>
      <c r="BI186" s="8">
        <v>0</v>
      </c>
      <c r="BJ186" s="8">
        <v>0</v>
      </c>
      <c r="BK186" s="8">
        <v>0</v>
      </c>
      <c r="BL186" s="8">
        <v>0</v>
      </c>
      <c r="BM186" s="8">
        <v>0</v>
      </c>
      <c r="BN186" s="13" t="s">
        <v>2772</v>
      </c>
      <c r="BO186" s="13" t="s">
        <v>2772</v>
      </c>
      <c r="BP186" s="13" t="s">
        <v>2772</v>
      </c>
      <c r="BQ186" s="13" t="s">
        <v>2772</v>
      </c>
      <c r="BR186" s="13" t="s">
        <v>2772</v>
      </c>
      <c r="BS186" s="13" t="s">
        <v>2772</v>
      </c>
      <c r="BT186" s="13" t="s">
        <v>2772</v>
      </c>
      <c r="BU186" s="13" t="s">
        <v>2772</v>
      </c>
      <c r="BV186" s="13" t="s">
        <v>2772</v>
      </c>
      <c r="BW186" s="13" t="s">
        <v>2772</v>
      </c>
      <c r="BX186" s="13" t="s">
        <v>2772</v>
      </c>
      <c r="BY186" s="13" t="s">
        <v>2772</v>
      </c>
      <c r="BZ186" s="13" t="s">
        <v>2772</v>
      </c>
      <c r="CA186" s="8">
        <v>566906.38</v>
      </c>
      <c r="CB186" s="8">
        <v>0</v>
      </c>
      <c r="CC186" s="8">
        <v>566906.38</v>
      </c>
      <c r="CD186" s="8">
        <v>0</v>
      </c>
      <c r="CE186" s="8">
        <v>0</v>
      </c>
      <c r="CF186" s="8">
        <v>0</v>
      </c>
      <c r="CG186" s="8">
        <v>0</v>
      </c>
      <c r="CH186" s="8">
        <v>0</v>
      </c>
      <c r="CI186" s="8">
        <v>0</v>
      </c>
      <c r="CJ186" s="8">
        <v>0</v>
      </c>
      <c r="CK186" s="8">
        <v>0</v>
      </c>
      <c r="CL186" s="8">
        <v>0</v>
      </c>
      <c r="CM186" s="8">
        <v>0</v>
      </c>
      <c r="CN186" s="8">
        <v>0</v>
      </c>
      <c r="CO186" s="8">
        <v>0</v>
      </c>
      <c r="CP186" s="8">
        <v>0</v>
      </c>
      <c r="CQ186" s="8">
        <v>0</v>
      </c>
      <c r="CR186" s="13" t="s">
        <v>2772</v>
      </c>
      <c r="CS186" s="13" t="s">
        <v>2772</v>
      </c>
      <c r="CT186" s="13" t="s">
        <v>2772</v>
      </c>
      <c r="CU186" s="8">
        <v>0</v>
      </c>
      <c r="CV186" s="8">
        <v>0</v>
      </c>
      <c r="CW186" s="8">
        <v>0</v>
      </c>
      <c r="CX186" s="8">
        <v>0</v>
      </c>
      <c r="CY186" s="8">
        <v>0</v>
      </c>
      <c r="CZ186" s="8">
        <v>0</v>
      </c>
      <c r="DA186" s="13" t="s">
        <v>2772</v>
      </c>
      <c r="DB186" s="13" t="s">
        <v>2772</v>
      </c>
      <c r="DC186" s="13" t="s">
        <v>2772</v>
      </c>
      <c r="DD186" s="13" t="s">
        <v>2772</v>
      </c>
      <c r="DE186" s="8">
        <v>0</v>
      </c>
      <c r="DF186" s="8">
        <v>0</v>
      </c>
      <c r="DG186" s="8">
        <v>0</v>
      </c>
      <c r="DH186" s="8">
        <v>0</v>
      </c>
      <c r="DI186" s="17">
        <v>0</v>
      </c>
    </row>
    <row r="187" s="1" customFormat="1" ht="15.4" customHeight="1" spans="1:113">
      <c r="A187" s="9" t="s">
        <v>3078</v>
      </c>
      <c r="B187" s="10"/>
      <c r="C187" s="10" t="s">
        <v>2275</v>
      </c>
      <c r="D187" s="10" t="s">
        <v>3079</v>
      </c>
      <c r="E187" s="8">
        <v>15577402.86</v>
      </c>
      <c r="F187" s="8">
        <v>8769153.42</v>
      </c>
      <c r="G187" s="8">
        <v>4389374.17</v>
      </c>
      <c r="H187" s="8">
        <v>1601215.16</v>
      </c>
      <c r="I187" s="8">
        <v>1331353</v>
      </c>
      <c r="J187" s="8">
        <v>9793</v>
      </c>
      <c r="K187" s="8">
        <v>0</v>
      </c>
      <c r="L187" s="8">
        <v>0</v>
      </c>
      <c r="M187" s="8">
        <v>0</v>
      </c>
      <c r="N187" s="8">
        <v>484205.1</v>
      </c>
      <c r="O187" s="8">
        <v>0</v>
      </c>
      <c r="P187" s="8">
        <v>141833.81</v>
      </c>
      <c r="Q187" s="8">
        <v>811379.18</v>
      </c>
      <c r="R187" s="8">
        <v>0</v>
      </c>
      <c r="S187" s="8">
        <v>0</v>
      </c>
      <c r="T187" s="8">
        <v>6221807.06</v>
      </c>
      <c r="U187" s="8">
        <v>411757.4</v>
      </c>
      <c r="V187" s="8">
        <v>420657.9</v>
      </c>
      <c r="W187" s="8">
        <v>20000</v>
      </c>
      <c r="X187" s="8">
        <v>0</v>
      </c>
      <c r="Y187" s="8">
        <v>9912.8</v>
      </c>
      <c r="Z187" s="8">
        <v>86586.68</v>
      </c>
      <c r="AA187" s="8">
        <v>26649.24</v>
      </c>
      <c r="AB187" s="8">
        <v>0</v>
      </c>
      <c r="AC187" s="8">
        <v>4600</v>
      </c>
      <c r="AD187" s="8">
        <v>718049</v>
      </c>
      <c r="AE187" s="8">
        <v>0</v>
      </c>
      <c r="AF187" s="8">
        <v>701031.29</v>
      </c>
      <c r="AG187" s="8">
        <v>0</v>
      </c>
      <c r="AH187" s="8">
        <v>86666</v>
      </c>
      <c r="AI187" s="8">
        <v>68075.2</v>
      </c>
      <c r="AJ187" s="8">
        <v>103270</v>
      </c>
      <c r="AK187" s="8">
        <v>1126539.4</v>
      </c>
      <c r="AL187" s="8">
        <v>0</v>
      </c>
      <c r="AM187" s="8">
        <v>0</v>
      </c>
      <c r="AN187" s="8">
        <v>1092733</v>
      </c>
      <c r="AO187" s="8">
        <v>747546.8</v>
      </c>
      <c r="AP187" s="8">
        <v>68516</v>
      </c>
      <c r="AQ187" s="8">
        <v>125689.35</v>
      </c>
      <c r="AR187" s="8">
        <v>146517</v>
      </c>
      <c r="AS187" s="8">
        <v>191460</v>
      </c>
      <c r="AT187" s="8">
        <v>0</v>
      </c>
      <c r="AU187" s="8">
        <v>65550</v>
      </c>
      <c r="AV187" s="8">
        <v>19536</v>
      </c>
      <c r="AW187" s="8">
        <v>0</v>
      </c>
      <c r="AX187" s="8">
        <v>0</v>
      </c>
      <c r="AY187" s="8">
        <v>0</v>
      </c>
      <c r="AZ187" s="8">
        <v>19536</v>
      </c>
      <c r="BA187" s="8">
        <v>0</v>
      </c>
      <c r="BB187" s="8">
        <v>0</v>
      </c>
      <c r="BC187" s="8">
        <v>0</v>
      </c>
      <c r="BD187" s="8">
        <v>0</v>
      </c>
      <c r="BE187" s="8">
        <v>0</v>
      </c>
      <c r="BF187" s="8">
        <v>0</v>
      </c>
      <c r="BG187" s="8">
        <v>0</v>
      </c>
      <c r="BH187" s="8">
        <v>0</v>
      </c>
      <c r="BI187" s="8">
        <v>0</v>
      </c>
      <c r="BJ187" s="8">
        <v>0</v>
      </c>
      <c r="BK187" s="8">
        <v>0</v>
      </c>
      <c r="BL187" s="8">
        <v>0</v>
      </c>
      <c r="BM187" s="8">
        <v>0</v>
      </c>
      <c r="BN187" s="13" t="s">
        <v>2772</v>
      </c>
      <c r="BO187" s="13" t="s">
        <v>2772</v>
      </c>
      <c r="BP187" s="13" t="s">
        <v>2772</v>
      </c>
      <c r="BQ187" s="13" t="s">
        <v>2772</v>
      </c>
      <c r="BR187" s="13" t="s">
        <v>2772</v>
      </c>
      <c r="BS187" s="13" t="s">
        <v>2772</v>
      </c>
      <c r="BT187" s="13" t="s">
        <v>2772</v>
      </c>
      <c r="BU187" s="13" t="s">
        <v>2772</v>
      </c>
      <c r="BV187" s="13" t="s">
        <v>2772</v>
      </c>
      <c r="BW187" s="13" t="s">
        <v>2772</v>
      </c>
      <c r="BX187" s="13" t="s">
        <v>2772</v>
      </c>
      <c r="BY187" s="13" t="s">
        <v>2772</v>
      </c>
      <c r="BZ187" s="13" t="s">
        <v>2772</v>
      </c>
      <c r="CA187" s="8">
        <v>566906.38</v>
      </c>
      <c r="CB187" s="8">
        <v>0</v>
      </c>
      <c r="CC187" s="8">
        <v>566906.38</v>
      </c>
      <c r="CD187" s="8">
        <v>0</v>
      </c>
      <c r="CE187" s="8">
        <v>0</v>
      </c>
      <c r="CF187" s="8">
        <v>0</v>
      </c>
      <c r="CG187" s="8">
        <v>0</v>
      </c>
      <c r="CH187" s="8">
        <v>0</v>
      </c>
      <c r="CI187" s="8">
        <v>0</v>
      </c>
      <c r="CJ187" s="8">
        <v>0</v>
      </c>
      <c r="CK187" s="8">
        <v>0</v>
      </c>
      <c r="CL187" s="8">
        <v>0</v>
      </c>
      <c r="CM187" s="8">
        <v>0</v>
      </c>
      <c r="CN187" s="8">
        <v>0</v>
      </c>
      <c r="CO187" s="8">
        <v>0</v>
      </c>
      <c r="CP187" s="8">
        <v>0</v>
      </c>
      <c r="CQ187" s="8">
        <v>0</v>
      </c>
      <c r="CR187" s="13" t="s">
        <v>2772</v>
      </c>
      <c r="CS187" s="13" t="s">
        <v>2772</v>
      </c>
      <c r="CT187" s="13" t="s">
        <v>2772</v>
      </c>
      <c r="CU187" s="8">
        <v>0</v>
      </c>
      <c r="CV187" s="8">
        <v>0</v>
      </c>
      <c r="CW187" s="8">
        <v>0</v>
      </c>
      <c r="CX187" s="8">
        <v>0</v>
      </c>
      <c r="CY187" s="8">
        <v>0</v>
      </c>
      <c r="CZ187" s="8">
        <v>0</v>
      </c>
      <c r="DA187" s="13" t="s">
        <v>2772</v>
      </c>
      <c r="DB187" s="13" t="s">
        <v>2772</v>
      </c>
      <c r="DC187" s="13" t="s">
        <v>2772</v>
      </c>
      <c r="DD187" s="13" t="s">
        <v>2772</v>
      </c>
      <c r="DE187" s="8">
        <v>0</v>
      </c>
      <c r="DF187" s="8">
        <v>0</v>
      </c>
      <c r="DG187" s="8">
        <v>0</v>
      </c>
      <c r="DH187" s="8">
        <v>0</v>
      </c>
      <c r="DI187" s="17">
        <v>0</v>
      </c>
    </row>
    <row r="188" s="1" customFormat="1" ht="15.4" customHeight="1" spans="1:113">
      <c r="A188" s="9" t="s">
        <v>3080</v>
      </c>
      <c r="B188" s="10"/>
      <c r="C188" s="10" t="s">
        <v>2275</v>
      </c>
      <c r="D188" s="10" t="s">
        <v>2777</v>
      </c>
      <c r="E188" s="8">
        <v>3276409.23</v>
      </c>
      <c r="F188" s="8">
        <v>3276409.23</v>
      </c>
      <c r="G188" s="8">
        <v>3276409.23</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0</v>
      </c>
      <c r="AR188" s="8">
        <v>0</v>
      </c>
      <c r="AS188" s="8">
        <v>0</v>
      </c>
      <c r="AT188" s="8">
        <v>0</v>
      </c>
      <c r="AU188" s="8">
        <v>0</v>
      </c>
      <c r="AV188" s="8">
        <v>0</v>
      </c>
      <c r="AW188" s="8">
        <v>0</v>
      </c>
      <c r="AX188" s="8">
        <v>0</v>
      </c>
      <c r="AY188" s="8">
        <v>0</v>
      </c>
      <c r="AZ188" s="8">
        <v>0</v>
      </c>
      <c r="BA188" s="8">
        <v>0</v>
      </c>
      <c r="BB188" s="8">
        <v>0</v>
      </c>
      <c r="BC188" s="8">
        <v>0</v>
      </c>
      <c r="BD188" s="8">
        <v>0</v>
      </c>
      <c r="BE188" s="8">
        <v>0</v>
      </c>
      <c r="BF188" s="8">
        <v>0</v>
      </c>
      <c r="BG188" s="8">
        <v>0</v>
      </c>
      <c r="BH188" s="8">
        <v>0</v>
      </c>
      <c r="BI188" s="8">
        <v>0</v>
      </c>
      <c r="BJ188" s="8">
        <v>0</v>
      </c>
      <c r="BK188" s="8">
        <v>0</v>
      </c>
      <c r="BL188" s="8">
        <v>0</v>
      </c>
      <c r="BM188" s="8">
        <v>0</v>
      </c>
      <c r="BN188" s="13" t="s">
        <v>2772</v>
      </c>
      <c r="BO188" s="13" t="s">
        <v>2772</v>
      </c>
      <c r="BP188" s="13" t="s">
        <v>2772</v>
      </c>
      <c r="BQ188" s="13" t="s">
        <v>2772</v>
      </c>
      <c r="BR188" s="13" t="s">
        <v>2772</v>
      </c>
      <c r="BS188" s="13" t="s">
        <v>2772</v>
      </c>
      <c r="BT188" s="13" t="s">
        <v>2772</v>
      </c>
      <c r="BU188" s="13" t="s">
        <v>2772</v>
      </c>
      <c r="BV188" s="13" t="s">
        <v>2772</v>
      </c>
      <c r="BW188" s="13" t="s">
        <v>2772</v>
      </c>
      <c r="BX188" s="13" t="s">
        <v>2772</v>
      </c>
      <c r="BY188" s="13" t="s">
        <v>2772</v>
      </c>
      <c r="BZ188" s="13" t="s">
        <v>2772</v>
      </c>
      <c r="CA188" s="8">
        <v>0</v>
      </c>
      <c r="CB188" s="8">
        <v>0</v>
      </c>
      <c r="CC188" s="8">
        <v>0</v>
      </c>
      <c r="CD188" s="8">
        <v>0</v>
      </c>
      <c r="CE188" s="8">
        <v>0</v>
      </c>
      <c r="CF188" s="8">
        <v>0</v>
      </c>
      <c r="CG188" s="8">
        <v>0</v>
      </c>
      <c r="CH188" s="8">
        <v>0</v>
      </c>
      <c r="CI188" s="8">
        <v>0</v>
      </c>
      <c r="CJ188" s="8">
        <v>0</v>
      </c>
      <c r="CK188" s="8">
        <v>0</v>
      </c>
      <c r="CL188" s="8">
        <v>0</v>
      </c>
      <c r="CM188" s="8">
        <v>0</v>
      </c>
      <c r="CN188" s="8">
        <v>0</v>
      </c>
      <c r="CO188" s="8">
        <v>0</v>
      </c>
      <c r="CP188" s="8">
        <v>0</v>
      </c>
      <c r="CQ188" s="8">
        <v>0</v>
      </c>
      <c r="CR188" s="13" t="s">
        <v>2772</v>
      </c>
      <c r="CS188" s="13" t="s">
        <v>2772</v>
      </c>
      <c r="CT188" s="13" t="s">
        <v>2772</v>
      </c>
      <c r="CU188" s="8">
        <v>0</v>
      </c>
      <c r="CV188" s="8">
        <v>0</v>
      </c>
      <c r="CW188" s="8">
        <v>0</v>
      </c>
      <c r="CX188" s="8">
        <v>0</v>
      </c>
      <c r="CY188" s="8">
        <v>0</v>
      </c>
      <c r="CZ188" s="8">
        <v>0</v>
      </c>
      <c r="DA188" s="13" t="s">
        <v>2772</v>
      </c>
      <c r="DB188" s="13" t="s">
        <v>2772</v>
      </c>
      <c r="DC188" s="13" t="s">
        <v>2772</v>
      </c>
      <c r="DD188" s="13" t="s">
        <v>2772</v>
      </c>
      <c r="DE188" s="8">
        <v>0</v>
      </c>
      <c r="DF188" s="8">
        <v>0</v>
      </c>
      <c r="DG188" s="8">
        <v>0</v>
      </c>
      <c r="DH188" s="8">
        <v>0</v>
      </c>
      <c r="DI188" s="17">
        <v>0</v>
      </c>
    </row>
    <row r="189" s="1" customFormat="1" ht="15.4" customHeight="1" spans="1:113">
      <c r="A189" s="9" t="s">
        <v>3081</v>
      </c>
      <c r="B189" s="10"/>
      <c r="C189" s="10" t="s">
        <v>2275</v>
      </c>
      <c r="D189" s="10" t="s">
        <v>3082</v>
      </c>
      <c r="E189" s="8">
        <v>12300993.63</v>
      </c>
      <c r="F189" s="8">
        <v>5492744.19</v>
      </c>
      <c r="G189" s="8">
        <v>1112964.94</v>
      </c>
      <c r="H189" s="8">
        <v>1601215.16</v>
      </c>
      <c r="I189" s="8">
        <v>1331353</v>
      </c>
      <c r="J189" s="8">
        <v>9793</v>
      </c>
      <c r="K189" s="8">
        <v>0</v>
      </c>
      <c r="L189" s="8">
        <v>0</v>
      </c>
      <c r="M189" s="8">
        <v>0</v>
      </c>
      <c r="N189" s="8">
        <v>484205.1</v>
      </c>
      <c r="O189" s="8">
        <v>0</v>
      </c>
      <c r="P189" s="8">
        <v>141833.81</v>
      </c>
      <c r="Q189" s="8">
        <v>811379.18</v>
      </c>
      <c r="R189" s="8">
        <v>0</v>
      </c>
      <c r="S189" s="8">
        <v>0</v>
      </c>
      <c r="T189" s="8">
        <v>6221807.06</v>
      </c>
      <c r="U189" s="8">
        <v>411757.4</v>
      </c>
      <c r="V189" s="8">
        <v>420657.9</v>
      </c>
      <c r="W189" s="8">
        <v>20000</v>
      </c>
      <c r="X189" s="8">
        <v>0</v>
      </c>
      <c r="Y189" s="8">
        <v>9912.8</v>
      </c>
      <c r="Z189" s="8">
        <v>86586.68</v>
      </c>
      <c r="AA189" s="8">
        <v>26649.24</v>
      </c>
      <c r="AB189" s="8">
        <v>0</v>
      </c>
      <c r="AC189" s="8">
        <v>4600</v>
      </c>
      <c r="AD189" s="8">
        <v>718049</v>
      </c>
      <c r="AE189" s="8">
        <v>0</v>
      </c>
      <c r="AF189" s="8">
        <v>701031.29</v>
      </c>
      <c r="AG189" s="8">
        <v>0</v>
      </c>
      <c r="AH189" s="8">
        <v>86666</v>
      </c>
      <c r="AI189" s="8">
        <v>68075.2</v>
      </c>
      <c r="AJ189" s="8">
        <v>103270</v>
      </c>
      <c r="AK189" s="8">
        <v>1126539.4</v>
      </c>
      <c r="AL189" s="8">
        <v>0</v>
      </c>
      <c r="AM189" s="8">
        <v>0</v>
      </c>
      <c r="AN189" s="8">
        <v>1092733</v>
      </c>
      <c r="AO189" s="8">
        <v>747546.8</v>
      </c>
      <c r="AP189" s="8">
        <v>68516</v>
      </c>
      <c r="AQ189" s="8">
        <v>125689.35</v>
      </c>
      <c r="AR189" s="8">
        <v>146517</v>
      </c>
      <c r="AS189" s="8">
        <v>191460</v>
      </c>
      <c r="AT189" s="8">
        <v>0</v>
      </c>
      <c r="AU189" s="8">
        <v>65550</v>
      </c>
      <c r="AV189" s="8">
        <v>19536</v>
      </c>
      <c r="AW189" s="8">
        <v>0</v>
      </c>
      <c r="AX189" s="8">
        <v>0</v>
      </c>
      <c r="AY189" s="8">
        <v>0</v>
      </c>
      <c r="AZ189" s="8">
        <v>19536</v>
      </c>
      <c r="BA189" s="8">
        <v>0</v>
      </c>
      <c r="BB189" s="8">
        <v>0</v>
      </c>
      <c r="BC189" s="8">
        <v>0</v>
      </c>
      <c r="BD189" s="8">
        <v>0</v>
      </c>
      <c r="BE189" s="8">
        <v>0</v>
      </c>
      <c r="BF189" s="8">
        <v>0</v>
      </c>
      <c r="BG189" s="8">
        <v>0</v>
      </c>
      <c r="BH189" s="8">
        <v>0</v>
      </c>
      <c r="BI189" s="8">
        <v>0</v>
      </c>
      <c r="BJ189" s="8">
        <v>0</v>
      </c>
      <c r="BK189" s="8">
        <v>0</v>
      </c>
      <c r="BL189" s="8">
        <v>0</v>
      </c>
      <c r="BM189" s="8">
        <v>0</v>
      </c>
      <c r="BN189" s="13" t="s">
        <v>2772</v>
      </c>
      <c r="BO189" s="13" t="s">
        <v>2772</v>
      </c>
      <c r="BP189" s="13" t="s">
        <v>2772</v>
      </c>
      <c r="BQ189" s="13" t="s">
        <v>2772</v>
      </c>
      <c r="BR189" s="13" t="s">
        <v>2772</v>
      </c>
      <c r="BS189" s="13" t="s">
        <v>2772</v>
      </c>
      <c r="BT189" s="13" t="s">
        <v>2772</v>
      </c>
      <c r="BU189" s="13" t="s">
        <v>2772</v>
      </c>
      <c r="BV189" s="13" t="s">
        <v>2772</v>
      </c>
      <c r="BW189" s="13" t="s">
        <v>2772</v>
      </c>
      <c r="BX189" s="13" t="s">
        <v>2772</v>
      </c>
      <c r="BY189" s="13" t="s">
        <v>2772</v>
      </c>
      <c r="BZ189" s="13" t="s">
        <v>2772</v>
      </c>
      <c r="CA189" s="8">
        <v>566906.38</v>
      </c>
      <c r="CB189" s="8">
        <v>0</v>
      </c>
      <c r="CC189" s="8">
        <v>566906.38</v>
      </c>
      <c r="CD189" s="8">
        <v>0</v>
      </c>
      <c r="CE189" s="8">
        <v>0</v>
      </c>
      <c r="CF189" s="8">
        <v>0</v>
      </c>
      <c r="CG189" s="8">
        <v>0</v>
      </c>
      <c r="CH189" s="8">
        <v>0</v>
      </c>
      <c r="CI189" s="8">
        <v>0</v>
      </c>
      <c r="CJ189" s="8">
        <v>0</v>
      </c>
      <c r="CK189" s="8">
        <v>0</v>
      </c>
      <c r="CL189" s="8">
        <v>0</v>
      </c>
      <c r="CM189" s="8">
        <v>0</v>
      </c>
      <c r="CN189" s="8">
        <v>0</v>
      </c>
      <c r="CO189" s="8">
        <v>0</v>
      </c>
      <c r="CP189" s="8">
        <v>0</v>
      </c>
      <c r="CQ189" s="8">
        <v>0</v>
      </c>
      <c r="CR189" s="13" t="s">
        <v>2772</v>
      </c>
      <c r="CS189" s="13" t="s">
        <v>2772</v>
      </c>
      <c r="CT189" s="13" t="s">
        <v>2772</v>
      </c>
      <c r="CU189" s="8">
        <v>0</v>
      </c>
      <c r="CV189" s="8">
        <v>0</v>
      </c>
      <c r="CW189" s="8">
        <v>0</v>
      </c>
      <c r="CX189" s="8">
        <v>0</v>
      </c>
      <c r="CY189" s="8">
        <v>0</v>
      </c>
      <c r="CZ189" s="8">
        <v>0</v>
      </c>
      <c r="DA189" s="13" t="s">
        <v>2772</v>
      </c>
      <c r="DB189" s="13" t="s">
        <v>2772</v>
      </c>
      <c r="DC189" s="13" t="s">
        <v>2772</v>
      </c>
      <c r="DD189" s="13" t="s">
        <v>2772</v>
      </c>
      <c r="DE189" s="8">
        <v>0</v>
      </c>
      <c r="DF189" s="8">
        <v>0</v>
      </c>
      <c r="DG189" s="8">
        <v>0</v>
      </c>
      <c r="DH189" s="8">
        <v>0</v>
      </c>
      <c r="DI189" s="17">
        <v>0</v>
      </c>
    </row>
    <row r="190" s="1" customFormat="1" ht="15.4" customHeight="1" spans="1:113">
      <c r="A190" s="9" t="s">
        <v>3083</v>
      </c>
      <c r="B190" s="10"/>
      <c r="C190" s="10" t="s">
        <v>2275</v>
      </c>
      <c r="D190" s="10" t="s">
        <v>3084</v>
      </c>
      <c r="E190" s="8">
        <v>11633933</v>
      </c>
      <c r="F190" s="8">
        <v>0</v>
      </c>
      <c r="G190" s="8">
        <v>0</v>
      </c>
      <c r="H190" s="8">
        <v>0</v>
      </c>
      <c r="I190" s="8">
        <v>0</v>
      </c>
      <c r="J190" s="8">
        <v>0</v>
      </c>
      <c r="K190" s="8">
        <v>0</v>
      </c>
      <c r="L190" s="8">
        <v>0</v>
      </c>
      <c r="M190" s="8">
        <v>0</v>
      </c>
      <c r="N190" s="8">
        <v>0</v>
      </c>
      <c r="O190" s="8">
        <v>0</v>
      </c>
      <c r="P190" s="8">
        <v>0</v>
      </c>
      <c r="Q190" s="8">
        <v>0</v>
      </c>
      <c r="R190" s="8">
        <v>0</v>
      </c>
      <c r="S190" s="8">
        <v>0</v>
      </c>
      <c r="T190" s="8">
        <v>8996200</v>
      </c>
      <c r="U190" s="8">
        <v>1110600</v>
      </c>
      <c r="V190" s="8">
        <v>960000</v>
      </c>
      <c r="W190" s="8">
        <v>0</v>
      </c>
      <c r="X190" s="8">
        <v>0</v>
      </c>
      <c r="Y190" s="8">
        <v>0</v>
      </c>
      <c r="Z190" s="8">
        <v>0</v>
      </c>
      <c r="AA190" s="8">
        <v>0</v>
      </c>
      <c r="AB190" s="8">
        <v>0</v>
      </c>
      <c r="AC190" s="8">
        <v>0</v>
      </c>
      <c r="AD190" s="8">
        <v>0</v>
      </c>
      <c r="AE190" s="8">
        <v>0</v>
      </c>
      <c r="AF190" s="8">
        <v>110000</v>
      </c>
      <c r="AG190" s="8">
        <v>470000</v>
      </c>
      <c r="AH190" s="8">
        <v>0</v>
      </c>
      <c r="AI190" s="8">
        <v>0</v>
      </c>
      <c r="AJ190" s="8">
        <v>0</v>
      </c>
      <c r="AK190" s="8">
        <v>1510000</v>
      </c>
      <c r="AL190" s="8">
        <v>0</v>
      </c>
      <c r="AM190" s="8">
        <v>0</v>
      </c>
      <c r="AN190" s="8">
        <v>3462200</v>
      </c>
      <c r="AO190" s="8">
        <v>593400</v>
      </c>
      <c r="AP190" s="8">
        <v>0</v>
      </c>
      <c r="AQ190" s="8">
        <v>0</v>
      </c>
      <c r="AR190" s="8">
        <v>0</v>
      </c>
      <c r="AS190" s="8">
        <v>0</v>
      </c>
      <c r="AT190" s="8">
        <v>0</v>
      </c>
      <c r="AU190" s="8">
        <v>780000</v>
      </c>
      <c r="AV190" s="8">
        <v>2637733</v>
      </c>
      <c r="AW190" s="8">
        <v>0</v>
      </c>
      <c r="AX190" s="8">
        <v>0</v>
      </c>
      <c r="AY190" s="8">
        <v>0</v>
      </c>
      <c r="AZ190" s="8">
        <v>0</v>
      </c>
      <c r="BA190" s="8">
        <v>1467733</v>
      </c>
      <c r="BB190" s="8">
        <v>0</v>
      </c>
      <c r="BC190" s="8">
        <v>0</v>
      </c>
      <c r="BD190" s="8">
        <v>0</v>
      </c>
      <c r="BE190" s="8">
        <v>0</v>
      </c>
      <c r="BF190" s="8">
        <v>1130000</v>
      </c>
      <c r="BG190" s="8">
        <v>0</v>
      </c>
      <c r="BH190" s="8">
        <v>40000</v>
      </c>
      <c r="BI190" s="8">
        <v>0</v>
      </c>
      <c r="BJ190" s="8">
        <v>0</v>
      </c>
      <c r="BK190" s="8">
        <v>0</v>
      </c>
      <c r="BL190" s="8">
        <v>0</v>
      </c>
      <c r="BM190" s="8">
        <v>0</v>
      </c>
      <c r="BN190" s="13" t="s">
        <v>2772</v>
      </c>
      <c r="BO190" s="13" t="s">
        <v>2772</v>
      </c>
      <c r="BP190" s="13" t="s">
        <v>2772</v>
      </c>
      <c r="BQ190" s="13" t="s">
        <v>2772</v>
      </c>
      <c r="BR190" s="13" t="s">
        <v>2772</v>
      </c>
      <c r="BS190" s="13" t="s">
        <v>2772</v>
      </c>
      <c r="BT190" s="13" t="s">
        <v>2772</v>
      </c>
      <c r="BU190" s="13" t="s">
        <v>2772</v>
      </c>
      <c r="BV190" s="13" t="s">
        <v>2772</v>
      </c>
      <c r="BW190" s="13" t="s">
        <v>2772</v>
      </c>
      <c r="BX190" s="13" t="s">
        <v>2772</v>
      </c>
      <c r="BY190" s="13" t="s">
        <v>2772</v>
      </c>
      <c r="BZ190" s="13" t="s">
        <v>2772</v>
      </c>
      <c r="CA190" s="8">
        <v>0</v>
      </c>
      <c r="CB190" s="8">
        <v>0</v>
      </c>
      <c r="CC190" s="8">
        <v>0</v>
      </c>
      <c r="CD190" s="8">
        <v>0</v>
      </c>
      <c r="CE190" s="8">
        <v>0</v>
      </c>
      <c r="CF190" s="8">
        <v>0</v>
      </c>
      <c r="CG190" s="8">
        <v>0</v>
      </c>
      <c r="CH190" s="8">
        <v>0</v>
      </c>
      <c r="CI190" s="8">
        <v>0</v>
      </c>
      <c r="CJ190" s="8">
        <v>0</v>
      </c>
      <c r="CK190" s="8">
        <v>0</v>
      </c>
      <c r="CL190" s="8">
        <v>0</v>
      </c>
      <c r="CM190" s="8">
        <v>0</v>
      </c>
      <c r="CN190" s="8">
        <v>0</v>
      </c>
      <c r="CO190" s="8">
        <v>0</v>
      </c>
      <c r="CP190" s="8">
        <v>0</v>
      </c>
      <c r="CQ190" s="8">
        <v>0</v>
      </c>
      <c r="CR190" s="13" t="s">
        <v>2772</v>
      </c>
      <c r="CS190" s="13" t="s">
        <v>2772</v>
      </c>
      <c r="CT190" s="13" t="s">
        <v>2772</v>
      </c>
      <c r="CU190" s="8">
        <v>0</v>
      </c>
      <c r="CV190" s="8">
        <v>0</v>
      </c>
      <c r="CW190" s="8">
        <v>0</v>
      </c>
      <c r="CX190" s="8">
        <v>0</v>
      </c>
      <c r="CY190" s="8">
        <v>0</v>
      </c>
      <c r="CZ190" s="8">
        <v>0</v>
      </c>
      <c r="DA190" s="13" t="s">
        <v>2772</v>
      </c>
      <c r="DB190" s="13" t="s">
        <v>2772</v>
      </c>
      <c r="DC190" s="13" t="s">
        <v>2772</v>
      </c>
      <c r="DD190" s="13" t="s">
        <v>2772</v>
      </c>
      <c r="DE190" s="8">
        <v>0</v>
      </c>
      <c r="DF190" s="8">
        <v>0</v>
      </c>
      <c r="DG190" s="8">
        <v>0</v>
      </c>
      <c r="DH190" s="8">
        <v>0</v>
      </c>
      <c r="DI190" s="17">
        <v>0</v>
      </c>
    </row>
    <row r="191" s="1" customFormat="1" ht="15.4" customHeight="1" spans="1:113">
      <c r="A191" s="9" t="s">
        <v>3085</v>
      </c>
      <c r="B191" s="10"/>
      <c r="C191" s="10" t="s">
        <v>2275</v>
      </c>
      <c r="D191" s="10" t="s">
        <v>3086</v>
      </c>
      <c r="E191" s="8">
        <v>8411733</v>
      </c>
      <c r="F191" s="8">
        <v>0</v>
      </c>
      <c r="G191" s="8">
        <v>0</v>
      </c>
      <c r="H191" s="8">
        <v>0</v>
      </c>
      <c r="I191" s="8">
        <v>0</v>
      </c>
      <c r="J191" s="8">
        <v>0</v>
      </c>
      <c r="K191" s="8">
        <v>0</v>
      </c>
      <c r="L191" s="8">
        <v>0</v>
      </c>
      <c r="M191" s="8">
        <v>0</v>
      </c>
      <c r="N191" s="8">
        <v>0</v>
      </c>
      <c r="O191" s="8">
        <v>0</v>
      </c>
      <c r="P191" s="8">
        <v>0</v>
      </c>
      <c r="Q191" s="8">
        <v>0</v>
      </c>
      <c r="R191" s="8">
        <v>0</v>
      </c>
      <c r="S191" s="8">
        <v>0</v>
      </c>
      <c r="T191" s="8">
        <v>5774000</v>
      </c>
      <c r="U191" s="8">
        <v>810600</v>
      </c>
      <c r="V191" s="8">
        <v>960000</v>
      </c>
      <c r="W191" s="8">
        <v>0</v>
      </c>
      <c r="X191" s="8">
        <v>0</v>
      </c>
      <c r="Y191" s="8">
        <v>0</v>
      </c>
      <c r="Z191" s="8">
        <v>0</v>
      </c>
      <c r="AA191" s="8">
        <v>0</v>
      </c>
      <c r="AB191" s="8">
        <v>0</v>
      </c>
      <c r="AC191" s="8">
        <v>0</v>
      </c>
      <c r="AD191" s="8">
        <v>0</v>
      </c>
      <c r="AE191" s="8">
        <v>0</v>
      </c>
      <c r="AF191" s="8">
        <v>60000</v>
      </c>
      <c r="AG191" s="8">
        <v>70000</v>
      </c>
      <c r="AH191" s="8">
        <v>0</v>
      </c>
      <c r="AI191" s="8">
        <v>0</v>
      </c>
      <c r="AJ191" s="8">
        <v>0</v>
      </c>
      <c r="AK191" s="8">
        <v>1110000</v>
      </c>
      <c r="AL191" s="8">
        <v>0</v>
      </c>
      <c r="AM191" s="8">
        <v>0</v>
      </c>
      <c r="AN191" s="8">
        <v>1580000</v>
      </c>
      <c r="AO191" s="8">
        <v>403400</v>
      </c>
      <c r="AP191" s="8">
        <v>0</v>
      </c>
      <c r="AQ191" s="8">
        <v>0</v>
      </c>
      <c r="AR191" s="8">
        <v>0</v>
      </c>
      <c r="AS191" s="8">
        <v>0</v>
      </c>
      <c r="AT191" s="8">
        <v>0</v>
      </c>
      <c r="AU191" s="8">
        <v>780000</v>
      </c>
      <c r="AV191" s="8">
        <v>2637733</v>
      </c>
      <c r="AW191" s="8">
        <v>0</v>
      </c>
      <c r="AX191" s="8">
        <v>0</v>
      </c>
      <c r="AY191" s="8">
        <v>0</v>
      </c>
      <c r="AZ191" s="8">
        <v>0</v>
      </c>
      <c r="BA191" s="8">
        <v>1467733</v>
      </c>
      <c r="BB191" s="8">
        <v>0</v>
      </c>
      <c r="BC191" s="8">
        <v>0</v>
      </c>
      <c r="BD191" s="8">
        <v>0</v>
      </c>
      <c r="BE191" s="8">
        <v>0</v>
      </c>
      <c r="BF191" s="8">
        <v>1130000</v>
      </c>
      <c r="BG191" s="8">
        <v>0</v>
      </c>
      <c r="BH191" s="8">
        <v>40000</v>
      </c>
      <c r="BI191" s="8">
        <v>0</v>
      </c>
      <c r="BJ191" s="8">
        <v>0</v>
      </c>
      <c r="BK191" s="8">
        <v>0</v>
      </c>
      <c r="BL191" s="8">
        <v>0</v>
      </c>
      <c r="BM191" s="8">
        <v>0</v>
      </c>
      <c r="BN191" s="13" t="s">
        <v>2772</v>
      </c>
      <c r="BO191" s="13" t="s">
        <v>2772</v>
      </c>
      <c r="BP191" s="13" t="s">
        <v>2772</v>
      </c>
      <c r="BQ191" s="13" t="s">
        <v>2772</v>
      </c>
      <c r="BR191" s="13" t="s">
        <v>2772</v>
      </c>
      <c r="BS191" s="13" t="s">
        <v>2772</v>
      </c>
      <c r="BT191" s="13" t="s">
        <v>2772</v>
      </c>
      <c r="BU191" s="13" t="s">
        <v>2772</v>
      </c>
      <c r="BV191" s="13" t="s">
        <v>2772</v>
      </c>
      <c r="BW191" s="13" t="s">
        <v>2772</v>
      </c>
      <c r="BX191" s="13" t="s">
        <v>2772</v>
      </c>
      <c r="BY191" s="13" t="s">
        <v>2772</v>
      </c>
      <c r="BZ191" s="13" t="s">
        <v>2772</v>
      </c>
      <c r="CA191" s="8">
        <v>0</v>
      </c>
      <c r="CB191" s="8">
        <v>0</v>
      </c>
      <c r="CC191" s="8">
        <v>0</v>
      </c>
      <c r="CD191" s="8">
        <v>0</v>
      </c>
      <c r="CE191" s="8">
        <v>0</v>
      </c>
      <c r="CF191" s="8">
        <v>0</v>
      </c>
      <c r="CG191" s="8">
        <v>0</v>
      </c>
      <c r="CH191" s="8">
        <v>0</v>
      </c>
      <c r="CI191" s="8">
        <v>0</v>
      </c>
      <c r="CJ191" s="8">
        <v>0</v>
      </c>
      <c r="CK191" s="8">
        <v>0</v>
      </c>
      <c r="CL191" s="8">
        <v>0</v>
      </c>
      <c r="CM191" s="8">
        <v>0</v>
      </c>
      <c r="CN191" s="8">
        <v>0</v>
      </c>
      <c r="CO191" s="8">
        <v>0</v>
      </c>
      <c r="CP191" s="8">
        <v>0</v>
      </c>
      <c r="CQ191" s="8">
        <v>0</v>
      </c>
      <c r="CR191" s="13" t="s">
        <v>2772</v>
      </c>
      <c r="CS191" s="13" t="s">
        <v>2772</v>
      </c>
      <c r="CT191" s="13" t="s">
        <v>2772</v>
      </c>
      <c r="CU191" s="8">
        <v>0</v>
      </c>
      <c r="CV191" s="8">
        <v>0</v>
      </c>
      <c r="CW191" s="8">
        <v>0</v>
      </c>
      <c r="CX191" s="8">
        <v>0</v>
      </c>
      <c r="CY191" s="8">
        <v>0</v>
      </c>
      <c r="CZ191" s="8">
        <v>0</v>
      </c>
      <c r="DA191" s="13" t="s">
        <v>2772</v>
      </c>
      <c r="DB191" s="13" t="s">
        <v>2772</v>
      </c>
      <c r="DC191" s="13" t="s">
        <v>2772</v>
      </c>
      <c r="DD191" s="13" t="s">
        <v>2772</v>
      </c>
      <c r="DE191" s="8">
        <v>0</v>
      </c>
      <c r="DF191" s="8">
        <v>0</v>
      </c>
      <c r="DG191" s="8">
        <v>0</v>
      </c>
      <c r="DH191" s="8">
        <v>0</v>
      </c>
      <c r="DI191" s="17">
        <v>0</v>
      </c>
    </row>
    <row r="192" s="1" customFormat="1" ht="15.4" customHeight="1" spans="1:113">
      <c r="A192" s="9" t="s">
        <v>3087</v>
      </c>
      <c r="B192" s="10"/>
      <c r="C192" s="10" t="s">
        <v>2275</v>
      </c>
      <c r="D192" s="10" t="s">
        <v>3088</v>
      </c>
      <c r="E192" s="8">
        <v>602200</v>
      </c>
      <c r="F192" s="8">
        <v>0</v>
      </c>
      <c r="G192" s="8">
        <v>0</v>
      </c>
      <c r="H192" s="8">
        <v>0</v>
      </c>
      <c r="I192" s="8">
        <v>0</v>
      </c>
      <c r="J192" s="8">
        <v>0</v>
      </c>
      <c r="K192" s="8">
        <v>0</v>
      </c>
      <c r="L192" s="8">
        <v>0</v>
      </c>
      <c r="M192" s="8">
        <v>0</v>
      </c>
      <c r="N192" s="8">
        <v>0</v>
      </c>
      <c r="O192" s="8">
        <v>0</v>
      </c>
      <c r="P192" s="8">
        <v>0</v>
      </c>
      <c r="Q192" s="8">
        <v>0</v>
      </c>
      <c r="R192" s="8">
        <v>0</v>
      </c>
      <c r="S192" s="8">
        <v>0</v>
      </c>
      <c r="T192" s="8">
        <v>602200</v>
      </c>
      <c r="U192" s="8">
        <v>0</v>
      </c>
      <c r="V192" s="8">
        <v>0</v>
      </c>
      <c r="W192" s="8">
        <v>0</v>
      </c>
      <c r="X192" s="8">
        <v>0</v>
      </c>
      <c r="Y192" s="8">
        <v>0</v>
      </c>
      <c r="Z192" s="8">
        <v>0</v>
      </c>
      <c r="AA192" s="8">
        <v>0</v>
      </c>
      <c r="AB192" s="8">
        <v>0</v>
      </c>
      <c r="AC192" s="8">
        <v>0</v>
      </c>
      <c r="AD192" s="8">
        <v>0</v>
      </c>
      <c r="AE192" s="8">
        <v>0</v>
      </c>
      <c r="AF192" s="8">
        <v>50000</v>
      </c>
      <c r="AG192" s="8">
        <v>0</v>
      </c>
      <c r="AH192" s="8">
        <v>0</v>
      </c>
      <c r="AI192" s="8">
        <v>0</v>
      </c>
      <c r="AJ192" s="8">
        <v>0</v>
      </c>
      <c r="AK192" s="8">
        <v>0</v>
      </c>
      <c r="AL192" s="8">
        <v>0</v>
      </c>
      <c r="AM192" s="8">
        <v>0</v>
      </c>
      <c r="AN192" s="8">
        <v>372200</v>
      </c>
      <c r="AO192" s="8">
        <v>180000</v>
      </c>
      <c r="AP192" s="8">
        <v>0</v>
      </c>
      <c r="AQ192" s="8">
        <v>0</v>
      </c>
      <c r="AR192" s="8">
        <v>0</v>
      </c>
      <c r="AS192" s="8">
        <v>0</v>
      </c>
      <c r="AT192" s="8">
        <v>0</v>
      </c>
      <c r="AU192" s="8">
        <v>0</v>
      </c>
      <c r="AV192" s="8">
        <v>0</v>
      </c>
      <c r="AW192" s="8">
        <v>0</v>
      </c>
      <c r="AX192" s="8">
        <v>0</v>
      </c>
      <c r="AY192" s="8">
        <v>0</v>
      </c>
      <c r="AZ192" s="8">
        <v>0</v>
      </c>
      <c r="BA192" s="8">
        <v>0</v>
      </c>
      <c r="BB192" s="8">
        <v>0</v>
      </c>
      <c r="BC192" s="8">
        <v>0</v>
      </c>
      <c r="BD192" s="8">
        <v>0</v>
      </c>
      <c r="BE192" s="8">
        <v>0</v>
      </c>
      <c r="BF192" s="8">
        <v>0</v>
      </c>
      <c r="BG192" s="8">
        <v>0</v>
      </c>
      <c r="BH192" s="8">
        <v>0</v>
      </c>
      <c r="BI192" s="8">
        <v>0</v>
      </c>
      <c r="BJ192" s="8">
        <v>0</v>
      </c>
      <c r="BK192" s="8">
        <v>0</v>
      </c>
      <c r="BL192" s="8">
        <v>0</v>
      </c>
      <c r="BM192" s="8">
        <v>0</v>
      </c>
      <c r="BN192" s="13" t="s">
        <v>2772</v>
      </c>
      <c r="BO192" s="13" t="s">
        <v>2772</v>
      </c>
      <c r="BP192" s="13" t="s">
        <v>2772</v>
      </c>
      <c r="BQ192" s="13" t="s">
        <v>2772</v>
      </c>
      <c r="BR192" s="13" t="s">
        <v>2772</v>
      </c>
      <c r="BS192" s="13" t="s">
        <v>2772</v>
      </c>
      <c r="BT192" s="13" t="s">
        <v>2772</v>
      </c>
      <c r="BU192" s="13" t="s">
        <v>2772</v>
      </c>
      <c r="BV192" s="13" t="s">
        <v>2772</v>
      </c>
      <c r="BW192" s="13" t="s">
        <v>2772</v>
      </c>
      <c r="BX192" s="13" t="s">
        <v>2772</v>
      </c>
      <c r="BY192" s="13" t="s">
        <v>2772</v>
      </c>
      <c r="BZ192" s="13" t="s">
        <v>2772</v>
      </c>
      <c r="CA192" s="8">
        <v>0</v>
      </c>
      <c r="CB192" s="8">
        <v>0</v>
      </c>
      <c r="CC192" s="8">
        <v>0</v>
      </c>
      <c r="CD192" s="8">
        <v>0</v>
      </c>
      <c r="CE192" s="8">
        <v>0</v>
      </c>
      <c r="CF192" s="8">
        <v>0</v>
      </c>
      <c r="CG192" s="8">
        <v>0</v>
      </c>
      <c r="CH192" s="8">
        <v>0</v>
      </c>
      <c r="CI192" s="8">
        <v>0</v>
      </c>
      <c r="CJ192" s="8">
        <v>0</v>
      </c>
      <c r="CK192" s="8">
        <v>0</v>
      </c>
      <c r="CL192" s="8">
        <v>0</v>
      </c>
      <c r="CM192" s="8">
        <v>0</v>
      </c>
      <c r="CN192" s="8">
        <v>0</v>
      </c>
      <c r="CO192" s="8">
        <v>0</v>
      </c>
      <c r="CP192" s="8">
        <v>0</v>
      </c>
      <c r="CQ192" s="8">
        <v>0</v>
      </c>
      <c r="CR192" s="13" t="s">
        <v>2772</v>
      </c>
      <c r="CS192" s="13" t="s">
        <v>2772</v>
      </c>
      <c r="CT192" s="13" t="s">
        <v>2772</v>
      </c>
      <c r="CU192" s="8">
        <v>0</v>
      </c>
      <c r="CV192" s="8">
        <v>0</v>
      </c>
      <c r="CW192" s="8">
        <v>0</v>
      </c>
      <c r="CX192" s="8">
        <v>0</v>
      </c>
      <c r="CY192" s="8">
        <v>0</v>
      </c>
      <c r="CZ192" s="8">
        <v>0</v>
      </c>
      <c r="DA192" s="13" t="s">
        <v>2772</v>
      </c>
      <c r="DB192" s="13" t="s">
        <v>2772</v>
      </c>
      <c r="DC192" s="13" t="s">
        <v>2772</v>
      </c>
      <c r="DD192" s="13" t="s">
        <v>2772</v>
      </c>
      <c r="DE192" s="8">
        <v>0</v>
      </c>
      <c r="DF192" s="8">
        <v>0</v>
      </c>
      <c r="DG192" s="8">
        <v>0</v>
      </c>
      <c r="DH192" s="8">
        <v>0</v>
      </c>
      <c r="DI192" s="17">
        <v>0</v>
      </c>
    </row>
    <row r="193" s="1" customFormat="1" ht="15.4" customHeight="1" spans="1:113">
      <c r="A193" s="9" t="s">
        <v>3089</v>
      </c>
      <c r="B193" s="10"/>
      <c r="C193" s="10" t="s">
        <v>2275</v>
      </c>
      <c r="D193" s="10" t="s">
        <v>3090</v>
      </c>
      <c r="E193" s="8">
        <v>2620000</v>
      </c>
      <c r="F193" s="8">
        <v>0</v>
      </c>
      <c r="G193" s="8">
        <v>0</v>
      </c>
      <c r="H193" s="8">
        <v>0</v>
      </c>
      <c r="I193" s="8">
        <v>0</v>
      </c>
      <c r="J193" s="8">
        <v>0</v>
      </c>
      <c r="K193" s="8">
        <v>0</v>
      </c>
      <c r="L193" s="8">
        <v>0</v>
      </c>
      <c r="M193" s="8">
        <v>0</v>
      </c>
      <c r="N193" s="8">
        <v>0</v>
      </c>
      <c r="O193" s="8">
        <v>0</v>
      </c>
      <c r="P193" s="8">
        <v>0</v>
      </c>
      <c r="Q193" s="8">
        <v>0</v>
      </c>
      <c r="R193" s="8">
        <v>0</v>
      </c>
      <c r="S193" s="8">
        <v>0</v>
      </c>
      <c r="T193" s="8">
        <v>2620000</v>
      </c>
      <c r="U193" s="8">
        <v>300000</v>
      </c>
      <c r="V193" s="8">
        <v>0</v>
      </c>
      <c r="W193" s="8">
        <v>0</v>
      </c>
      <c r="X193" s="8">
        <v>0</v>
      </c>
      <c r="Y193" s="8">
        <v>0</v>
      </c>
      <c r="Z193" s="8">
        <v>0</v>
      </c>
      <c r="AA193" s="8">
        <v>0</v>
      </c>
      <c r="AB193" s="8">
        <v>0</v>
      </c>
      <c r="AC193" s="8">
        <v>0</v>
      </c>
      <c r="AD193" s="8">
        <v>0</v>
      </c>
      <c r="AE193" s="8">
        <v>0</v>
      </c>
      <c r="AF193" s="8">
        <v>0</v>
      </c>
      <c r="AG193" s="8">
        <v>400000</v>
      </c>
      <c r="AH193" s="8">
        <v>0</v>
      </c>
      <c r="AI193" s="8">
        <v>0</v>
      </c>
      <c r="AJ193" s="8">
        <v>0</v>
      </c>
      <c r="AK193" s="8">
        <v>400000</v>
      </c>
      <c r="AL193" s="8">
        <v>0</v>
      </c>
      <c r="AM193" s="8">
        <v>0</v>
      </c>
      <c r="AN193" s="8">
        <v>1510000</v>
      </c>
      <c r="AO193" s="8">
        <v>10000</v>
      </c>
      <c r="AP193" s="8">
        <v>0</v>
      </c>
      <c r="AQ193" s="8">
        <v>0</v>
      </c>
      <c r="AR193" s="8">
        <v>0</v>
      </c>
      <c r="AS193" s="8">
        <v>0</v>
      </c>
      <c r="AT193" s="8">
        <v>0</v>
      </c>
      <c r="AU193" s="8">
        <v>0</v>
      </c>
      <c r="AV193" s="8">
        <v>0</v>
      </c>
      <c r="AW193" s="8">
        <v>0</v>
      </c>
      <c r="AX193" s="8">
        <v>0</v>
      </c>
      <c r="AY193" s="8">
        <v>0</v>
      </c>
      <c r="AZ193" s="8">
        <v>0</v>
      </c>
      <c r="BA193" s="8">
        <v>0</v>
      </c>
      <c r="BB193" s="8">
        <v>0</v>
      </c>
      <c r="BC193" s="8">
        <v>0</v>
      </c>
      <c r="BD193" s="8">
        <v>0</v>
      </c>
      <c r="BE193" s="8">
        <v>0</v>
      </c>
      <c r="BF193" s="8">
        <v>0</v>
      </c>
      <c r="BG193" s="8">
        <v>0</v>
      </c>
      <c r="BH193" s="8">
        <v>0</v>
      </c>
      <c r="BI193" s="8">
        <v>0</v>
      </c>
      <c r="BJ193" s="8">
        <v>0</v>
      </c>
      <c r="BK193" s="8">
        <v>0</v>
      </c>
      <c r="BL193" s="8">
        <v>0</v>
      </c>
      <c r="BM193" s="8">
        <v>0</v>
      </c>
      <c r="BN193" s="13" t="s">
        <v>2772</v>
      </c>
      <c r="BO193" s="13" t="s">
        <v>2772</v>
      </c>
      <c r="BP193" s="13" t="s">
        <v>2772</v>
      </c>
      <c r="BQ193" s="13" t="s">
        <v>2772</v>
      </c>
      <c r="BR193" s="13" t="s">
        <v>2772</v>
      </c>
      <c r="BS193" s="13" t="s">
        <v>2772</v>
      </c>
      <c r="BT193" s="13" t="s">
        <v>2772</v>
      </c>
      <c r="BU193" s="13" t="s">
        <v>2772</v>
      </c>
      <c r="BV193" s="13" t="s">
        <v>2772</v>
      </c>
      <c r="BW193" s="13" t="s">
        <v>2772</v>
      </c>
      <c r="BX193" s="13" t="s">
        <v>2772</v>
      </c>
      <c r="BY193" s="13" t="s">
        <v>2772</v>
      </c>
      <c r="BZ193" s="13" t="s">
        <v>2772</v>
      </c>
      <c r="CA193" s="8">
        <v>0</v>
      </c>
      <c r="CB193" s="8">
        <v>0</v>
      </c>
      <c r="CC193" s="8">
        <v>0</v>
      </c>
      <c r="CD193" s="8">
        <v>0</v>
      </c>
      <c r="CE193" s="8">
        <v>0</v>
      </c>
      <c r="CF193" s="8">
        <v>0</v>
      </c>
      <c r="CG193" s="8">
        <v>0</v>
      </c>
      <c r="CH193" s="8">
        <v>0</v>
      </c>
      <c r="CI193" s="8">
        <v>0</v>
      </c>
      <c r="CJ193" s="8">
        <v>0</v>
      </c>
      <c r="CK193" s="8">
        <v>0</v>
      </c>
      <c r="CL193" s="8">
        <v>0</v>
      </c>
      <c r="CM193" s="8">
        <v>0</v>
      </c>
      <c r="CN193" s="8">
        <v>0</v>
      </c>
      <c r="CO193" s="8">
        <v>0</v>
      </c>
      <c r="CP193" s="8">
        <v>0</v>
      </c>
      <c r="CQ193" s="8">
        <v>0</v>
      </c>
      <c r="CR193" s="13" t="s">
        <v>2772</v>
      </c>
      <c r="CS193" s="13" t="s">
        <v>2772</v>
      </c>
      <c r="CT193" s="13" t="s">
        <v>2772</v>
      </c>
      <c r="CU193" s="8">
        <v>0</v>
      </c>
      <c r="CV193" s="8">
        <v>0</v>
      </c>
      <c r="CW193" s="8">
        <v>0</v>
      </c>
      <c r="CX193" s="8">
        <v>0</v>
      </c>
      <c r="CY193" s="8">
        <v>0</v>
      </c>
      <c r="CZ193" s="8">
        <v>0</v>
      </c>
      <c r="DA193" s="13" t="s">
        <v>2772</v>
      </c>
      <c r="DB193" s="13" t="s">
        <v>2772</v>
      </c>
      <c r="DC193" s="13" t="s">
        <v>2772</v>
      </c>
      <c r="DD193" s="13" t="s">
        <v>2772</v>
      </c>
      <c r="DE193" s="8">
        <v>0</v>
      </c>
      <c r="DF193" s="8">
        <v>0</v>
      </c>
      <c r="DG193" s="8">
        <v>0</v>
      </c>
      <c r="DH193" s="8">
        <v>0</v>
      </c>
      <c r="DI193" s="17">
        <v>0</v>
      </c>
    </row>
    <row r="194" s="1" customFormat="1" ht="15.4" customHeight="1" spans="1:113">
      <c r="A194" s="9" t="s">
        <v>3091</v>
      </c>
      <c r="B194" s="10"/>
      <c r="C194" s="10" t="s">
        <v>2275</v>
      </c>
      <c r="D194" s="10" t="s">
        <v>3092</v>
      </c>
      <c r="E194" s="8">
        <v>130000</v>
      </c>
      <c r="F194" s="8">
        <v>0</v>
      </c>
      <c r="G194" s="8">
        <v>0</v>
      </c>
      <c r="H194" s="8">
        <v>0</v>
      </c>
      <c r="I194" s="8">
        <v>0</v>
      </c>
      <c r="J194" s="8">
        <v>0</v>
      </c>
      <c r="K194" s="8">
        <v>0</v>
      </c>
      <c r="L194" s="8">
        <v>0</v>
      </c>
      <c r="M194" s="8">
        <v>0</v>
      </c>
      <c r="N194" s="8">
        <v>0</v>
      </c>
      <c r="O194" s="8">
        <v>0</v>
      </c>
      <c r="P194" s="8">
        <v>0</v>
      </c>
      <c r="Q194" s="8">
        <v>0</v>
      </c>
      <c r="R194" s="8">
        <v>0</v>
      </c>
      <c r="S194" s="8">
        <v>0</v>
      </c>
      <c r="T194" s="8">
        <v>130000</v>
      </c>
      <c r="U194" s="8">
        <v>100000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c r="AS194" s="8">
        <v>0</v>
      </c>
      <c r="AT194" s="8">
        <v>0</v>
      </c>
      <c r="AU194" s="8">
        <v>30000</v>
      </c>
      <c r="AV194" s="8">
        <v>0</v>
      </c>
      <c r="AW194" s="8">
        <v>0</v>
      </c>
      <c r="AX194" s="8">
        <v>0</v>
      </c>
      <c r="AY194" s="8">
        <v>0</v>
      </c>
      <c r="AZ194" s="8">
        <v>0</v>
      </c>
      <c r="BA194" s="8">
        <v>0</v>
      </c>
      <c r="BB194" s="8">
        <v>0</v>
      </c>
      <c r="BC194" s="8">
        <v>0</v>
      </c>
      <c r="BD194" s="8">
        <v>0</v>
      </c>
      <c r="BE194" s="8">
        <v>0</v>
      </c>
      <c r="BF194" s="8">
        <v>0</v>
      </c>
      <c r="BG194" s="8">
        <v>0</v>
      </c>
      <c r="BH194" s="8">
        <v>0</v>
      </c>
      <c r="BI194" s="8">
        <v>0</v>
      </c>
      <c r="BJ194" s="8">
        <v>0</v>
      </c>
      <c r="BK194" s="8">
        <v>0</v>
      </c>
      <c r="BL194" s="8">
        <v>0</v>
      </c>
      <c r="BM194" s="8">
        <v>0</v>
      </c>
      <c r="BN194" s="13" t="s">
        <v>2772</v>
      </c>
      <c r="BO194" s="13" t="s">
        <v>2772</v>
      </c>
      <c r="BP194" s="13" t="s">
        <v>2772</v>
      </c>
      <c r="BQ194" s="13" t="s">
        <v>2772</v>
      </c>
      <c r="BR194" s="13" t="s">
        <v>2772</v>
      </c>
      <c r="BS194" s="13" t="s">
        <v>2772</v>
      </c>
      <c r="BT194" s="13" t="s">
        <v>2772</v>
      </c>
      <c r="BU194" s="13" t="s">
        <v>2772</v>
      </c>
      <c r="BV194" s="13" t="s">
        <v>2772</v>
      </c>
      <c r="BW194" s="13" t="s">
        <v>2772</v>
      </c>
      <c r="BX194" s="13" t="s">
        <v>2772</v>
      </c>
      <c r="BY194" s="13" t="s">
        <v>2772</v>
      </c>
      <c r="BZ194" s="13" t="s">
        <v>2772</v>
      </c>
      <c r="CA194" s="8">
        <v>0</v>
      </c>
      <c r="CB194" s="8">
        <v>0</v>
      </c>
      <c r="CC194" s="8">
        <v>0</v>
      </c>
      <c r="CD194" s="8">
        <v>0</v>
      </c>
      <c r="CE194" s="8">
        <v>0</v>
      </c>
      <c r="CF194" s="8">
        <v>0</v>
      </c>
      <c r="CG194" s="8">
        <v>0</v>
      </c>
      <c r="CH194" s="8">
        <v>0</v>
      </c>
      <c r="CI194" s="8">
        <v>0</v>
      </c>
      <c r="CJ194" s="8">
        <v>0</v>
      </c>
      <c r="CK194" s="8">
        <v>0</v>
      </c>
      <c r="CL194" s="8">
        <v>0</v>
      </c>
      <c r="CM194" s="8">
        <v>0</v>
      </c>
      <c r="CN194" s="8">
        <v>0</v>
      </c>
      <c r="CO194" s="8">
        <v>0</v>
      </c>
      <c r="CP194" s="8">
        <v>0</v>
      </c>
      <c r="CQ194" s="8">
        <v>0</v>
      </c>
      <c r="CR194" s="13" t="s">
        <v>2772</v>
      </c>
      <c r="CS194" s="13" t="s">
        <v>2772</v>
      </c>
      <c r="CT194" s="13" t="s">
        <v>2772</v>
      </c>
      <c r="CU194" s="8">
        <v>0</v>
      </c>
      <c r="CV194" s="8">
        <v>0</v>
      </c>
      <c r="CW194" s="8">
        <v>0</v>
      </c>
      <c r="CX194" s="8">
        <v>0</v>
      </c>
      <c r="CY194" s="8">
        <v>0</v>
      </c>
      <c r="CZ194" s="8">
        <v>0</v>
      </c>
      <c r="DA194" s="13" t="s">
        <v>2772</v>
      </c>
      <c r="DB194" s="13" t="s">
        <v>2772</v>
      </c>
      <c r="DC194" s="13" t="s">
        <v>2772</v>
      </c>
      <c r="DD194" s="13" t="s">
        <v>2772</v>
      </c>
      <c r="DE194" s="8">
        <v>0</v>
      </c>
      <c r="DF194" s="8">
        <v>0</v>
      </c>
      <c r="DG194" s="8">
        <v>0</v>
      </c>
      <c r="DH194" s="8">
        <v>0</v>
      </c>
      <c r="DI194" s="17">
        <v>0</v>
      </c>
    </row>
    <row r="195" s="1" customFormat="1" ht="15.4" customHeight="1" spans="1:113">
      <c r="A195" s="9" t="s">
        <v>3093</v>
      </c>
      <c r="B195" s="10"/>
      <c r="C195" s="10" t="s">
        <v>2275</v>
      </c>
      <c r="D195" s="10" t="s">
        <v>3094</v>
      </c>
      <c r="E195" s="8">
        <v>100000</v>
      </c>
      <c r="F195" s="8">
        <v>0</v>
      </c>
      <c r="G195" s="8">
        <v>0</v>
      </c>
      <c r="H195" s="8">
        <v>0</v>
      </c>
      <c r="I195" s="8">
        <v>0</v>
      </c>
      <c r="J195" s="8">
        <v>0</v>
      </c>
      <c r="K195" s="8">
        <v>0</v>
      </c>
      <c r="L195" s="8">
        <v>0</v>
      </c>
      <c r="M195" s="8">
        <v>0</v>
      </c>
      <c r="N195" s="8">
        <v>0</v>
      </c>
      <c r="O195" s="8">
        <v>0</v>
      </c>
      <c r="P195" s="8">
        <v>0</v>
      </c>
      <c r="Q195" s="8">
        <v>0</v>
      </c>
      <c r="R195" s="8">
        <v>0</v>
      </c>
      <c r="S195" s="8">
        <v>0</v>
      </c>
      <c r="T195" s="8">
        <v>100000</v>
      </c>
      <c r="U195" s="8">
        <v>100000</v>
      </c>
      <c r="V195" s="8">
        <v>0</v>
      </c>
      <c r="W195" s="8">
        <v>0</v>
      </c>
      <c r="X195" s="8">
        <v>0</v>
      </c>
      <c r="Y195" s="8">
        <v>0</v>
      </c>
      <c r="Z195" s="8">
        <v>0</v>
      </c>
      <c r="AA195" s="8">
        <v>0</v>
      </c>
      <c r="AB195" s="8">
        <v>0</v>
      </c>
      <c r="AC195" s="8">
        <v>0</v>
      </c>
      <c r="AD195" s="8">
        <v>0</v>
      </c>
      <c r="AE195" s="8">
        <v>0</v>
      </c>
      <c r="AF195" s="8">
        <v>0</v>
      </c>
      <c r="AG195" s="8">
        <v>0</v>
      </c>
      <c r="AH195" s="8">
        <v>0</v>
      </c>
      <c r="AI195" s="8">
        <v>0</v>
      </c>
      <c r="AJ195" s="8">
        <v>0</v>
      </c>
      <c r="AK195" s="8">
        <v>0</v>
      </c>
      <c r="AL195" s="8">
        <v>0</v>
      </c>
      <c r="AM195" s="8">
        <v>0</v>
      </c>
      <c r="AN195" s="8">
        <v>0</v>
      </c>
      <c r="AO195" s="8">
        <v>0</v>
      </c>
      <c r="AP195" s="8">
        <v>0</v>
      </c>
      <c r="AQ195" s="8">
        <v>0</v>
      </c>
      <c r="AR195" s="8">
        <v>0</v>
      </c>
      <c r="AS195" s="8">
        <v>0</v>
      </c>
      <c r="AT195" s="8">
        <v>0</v>
      </c>
      <c r="AU195" s="8">
        <v>0</v>
      </c>
      <c r="AV195" s="8">
        <v>0</v>
      </c>
      <c r="AW195" s="8">
        <v>0</v>
      </c>
      <c r="AX195" s="8">
        <v>0</v>
      </c>
      <c r="AY195" s="8">
        <v>0</v>
      </c>
      <c r="AZ195" s="8">
        <v>0</v>
      </c>
      <c r="BA195" s="8">
        <v>0</v>
      </c>
      <c r="BB195" s="8">
        <v>0</v>
      </c>
      <c r="BC195" s="8">
        <v>0</v>
      </c>
      <c r="BD195" s="8">
        <v>0</v>
      </c>
      <c r="BE195" s="8">
        <v>0</v>
      </c>
      <c r="BF195" s="8">
        <v>0</v>
      </c>
      <c r="BG195" s="8">
        <v>0</v>
      </c>
      <c r="BH195" s="8">
        <v>0</v>
      </c>
      <c r="BI195" s="8">
        <v>0</v>
      </c>
      <c r="BJ195" s="8">
        <v>0</v>
      </c>
      <c r="BK195" s="8">
        <v>0</v>
      </c>
      <c r="BL195" s="8">
        <v>0</v>
      </c>
      <c r="BM195" s="8">
        <v>0</v>
      </c>
      <c r="BN195" s="13" t="s">
        <v>2772</v>
      </c>
      <c r="BO195" s="13" t="s">
        <v>2772</v>
      </c>
      <c r="BP195" s="13" t="s">
        <v>2772</v>
      </c>
      <c r="BQ195" s="13" t="s">
        <v>2772</v>
      </c>
      <c r="BR195" s="13" t="s">
        <v>2772</v>
      </c>
      <c r="BS195" s="13" t="s">
        <v>2772</v>
      </c>
      <c r="BT195" s="13" t="s">
        <v>2772</v>
      </c>
      <c r="BU195" s="13" t="s">
        <v>2772</v>
      </c>
      <c r="BV195" s="13" t="s">
        <v>2772</v>
      </c>
      <c r="BW195" s="13" t="s">
        <v>2772</v>
      </c>
      <c r="BX195" s="13" t="s">
        <v>2772</v>
      </c>
      <c r="BY195" s="13" t="s">
        <v>2772</v>
      </c>
      <c r="BZ195" s="13" t="s">
        <v>2772</v>
      </c>
      <c r="CA195" s="8">
        <v>0</v>
      </c>
      <c r="CB195" s="8">
        <v>0</v>
      </c>
      <c r="CC195" s="8">
        <v>0</v>
      </c>
      <c r="CD195" s="8">
        <v>0</v>
      </c>
      <c r="CE195" s="8">
        <v>0</v>
      </c>
      <c r="CF195" s="8">
        <v>0</v>
      </c>
      <c r="CG195" s="8">
        <v>0</v>
      </c>
      <c r="CH195" s="8">
        <v>0</v>
      </c>
      <c r="CI195" s="8">
        <v>0</v>
      </c>
      <c r="CJ195" s="8">
        <v>0</v>
      </c>
      <c r="CK195" s="8">
        <v>0</v>
      </c>
      <c r="CL195" s="8">
        <v>0</v>
      </c>
      <c r="CM195" s="8">
        <v>0</v>
      </c>
      <c r="CN195" s="8">
        <v>0</v>
      </c>
      <c r="CO195" s="8">
        <v>0</v>
      </c>
      <c r="CP195" s="8">
        <v>0</v>
      </c>
      <c r="CQ195" s="8">
        <v>0</v>
      </c>
      <c r="CR195" s="13" t="s">
        <v>2772</v>
      </c>
      <c r="CS195" s="13" t="s">
        <v>2772</v>
      </c>
      <c r="CT195" s="13" t="s">
        <v>2772</v>
      </c>
      <c r="CU195" s="8">
        <v>0</v>
      </c>
      <c r="CV195" s="8">
        <v>0</v>
      </c>
      <c r="CW195" s="8">
        <v>0</v>
      </c>
      <c r="CX195" s="8">
        <v>0</v>
      </c>
      <c r="CY195" s="8">
        <v>0</v>
      </c>
      <c r="CZ195" s="8">
        <v>0</v>
      </c>
      <c r="DA195" s="13" t="s">
        <v>2772</v>
      </c>
      <c r="DB195" s="13" t="s">
        <v>2772</v>
      </c>
      <c r="DC195" s="13" t="s">
        <v>2772</v>
      </c>
      <c r="DD195" s="13" t="s">
        <v>2772</v>
      </c>
      <c r="DE195" s="8">
        <v>0</v>
      </c>
      <c r="DF195" s="8">
        <v>0</v>
      </c>
      <c r="DG195" s="8">
        <v>0</v>
      </c>
      <c r="DH195" s="8">
        <v>0</v>
      </c>
      <c r="DI195" s="17">
        <v>0</v>
      </c>
    </row>
    <row r="196" s="1" customFormat="1" ht="15.4" customHeight="1" spans="1:113">
      <c r="A196" s="9" t="s">
        <v>3095</v>
      </c>
      <c r="B196" s="10"/>
      <c r="C196" s="10" t="s">
        <v>2275</v>
      </c>
      <c r="D196" s="10" t="s">
        <v>3096</v>
      </c>
      <c r="E196" s="8">
        <v>30000</v>
      </c>
      <c r="F196" s="8">
        <v>0</v>
      </c>
      <c r="G196" s="8">
        <v>0</v>
      </c>
      <c r="H196" s="8">
        <v>0</v>
      </c>
      <c r="I196" s="8">
        <v>0</v>
      </c>
      <c r="J196" s="8">
        <v>0</v>
      </c>
      <c r="K196" s="8">
        <v>0</v>
      </c>
      <c r="L196" s="8">
        <v>0</v>
      </c>
      <c r="M196" s="8">
        <v>0</v>
      </c>
      <c r="N196" s="8">
        <v>0</v>
      </c>
      <c r="O196" s="8">
        <v>0</v>
      </c>
      <c r="P196" s="8">
        <v>0</v>
      </c>
      <c r="Q196" s="8">
        <v>0</v>
      </c>
      <c r="R196" s="8">
        <v>0</v>
      </c>
      <c r="S196" s="8">
        <v>0</v>
      </c>
      <c r="T196" s="8">
        <v>30000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v>0</v>
      </c>
      <c r="AR196" s="8">
        <v>0</v>
      </c>
      <c r="AS196" s="8">
        <v>0</v>
      </c>
      <c r="AT196" s="8">
        <v>0</v>
      </c>
      <c r="AU196" s="8">
        <v>30000</v>
      </c>
      <c r="AV196" s="8">
        <v>0</v>
      </c>
      <c r="AW196" s="8">
        <v>0</v>
      </c>
      <c r="AX196" s="8">
        <v>0</v>
      </c>
      <c r="AY196" s="8">
        <v>0</v>
      </c>
      <c r="AZ196" s="8">
        <v>0</v>
      </c>
      <c r="BA196" s="8">
        <v>0</v>
      </c>
      <c r="BB196" s="8">
        <v>0</v>
      </c>
      <c r="BC196" s="8">
        <v>0</v>
      </c>
      <c r="BD196" s="8">
        <v>0</v>
      </c>
      <c r="BE196" s="8">
        <v>0</v>
      </c>
      <c r="BF196" s="8">
        <v>0</v>
      </c>
      <c r="BG196" s="8">
        <v>0</v>
      </c>
      <c r="BH196" s="8">
        <v>0</v>
      </c>
      <c r="BI196" s="8">
        <v>0</v>
      </c>
      <c r="BJ196" s="8">
        <v>0</v>
      </c>
      <c r="BK196" s="8">
        <v>0</v>
      </c>
      <c r="BL196" s="8">
        <v>0</v>
      </c>
      <c r="BM196" s="8">
        <v>0</v>
      </c>
      <c r="BN196" s="13" t="s">
        <v>2772</v>
      </c>
      <c r="BO196" s="13" t="s">
        <v>2772</v>
      </c>
      <c r="BP196" s="13" t="s">
        <v>2772</v>
      </c>
      <c r="BQ196" s="13" t="s">
        <v>2772</v>
      </c>
      <c r="BR196" s="13" t="s">
        <v>2772</v>
      </c>
      <c r="BS196" s="13" t="s">
        <v>2772</v>
      </c>
      <c r="BT196" s="13" t="s">
        <v>2772</v>
      </c>
      <c r="BU196" s="13" t="s">
        <v>2772</v>
      </c>
      <c r="BV196" s="13" t="s">
        <v>2772</v>
      </c>
      <c r="BW196" s="13" t="s">
        <v>2772</v>
      </c>
      <c r="BX196" s="13" t="s">
        <v>2772</v>
      </c>
      <c r="BY196" s="13" t="s">
        <v>2772</v>
      </c>
      <c r="BZ196" s="13" t="s">
        <v>2772</v>
      </c>
      <c r="CA196" s="8">
        <v>0</v>
      </c>
      <c r="CB196" s="8">
        <v>0</v>
      </c>
      <c r="CC196" s="8">
        <v>0</v>
      </c>
      <c r="CD196" s="8">
        <v>0</v>
      </c>
      <c r="CE196" s="8">
        <v>0</v>
      </c>
      <c r="CF196" s="8">
        <v>0</v>
      </c>
      <c r="CG196" s="8">
        <v>0</v>
      </c>
      <c r="CH196" s="8">
        <v>0</v>
      </c>
      <c r="CI196" s="8">
        <v>0</v>
      </c>
      <c r="CJ196" s="8">
        <v>0</v>
      </c>
      <c r="CK196" s="8">
        <v>0</v>
      </c>
      <c r="CL196" s="8">
        <v>0</v>
      </c>
      <c r="CM196" s="8">
        <v>0</v>
      </c>
      <c r="CN196" s="8">
        <v>0</v>
      </c>
      <c r="CO196" s="8">
        <v>0</v>
      </c>
      <c r="CP196" s="8">
        <v>0</v>
      </c>
      <c r="CQ196" s="8">
        <v>0</v>
      </c>
      <c r="CR196" s="13" t="s">
        <v>2772</v>
      </c>
      <c r="CS196" s="13" t="s">
        <v>2772</v>
      </c>
      <c r="CT196" s="13" t="s">
        <v>2772</v>
      </c>
      <c r="CU196" s="8">
        <v>0</v>
      </c>
      <c r="CV196" s="8">
        <v>0</v>
      </c>
      <c r="CW196" s="8">
        <v>0</v>
      </c>
      <c r="CX196" s="8">
        <v>0</v>
      </c>
      <c r="CY196" s="8">
        <v>0</v>
      </c>
      <c r="CZ196" s="8">
        <v>0</v>
      </c>
      <c r="DA196" s="13" t="s">
        <v>2772</v>
      </c>
      <c r="DB196" s="13" t="s">
        <v>2772</v>
      </c>
      <c r="DC196" s="13" t="s">
        <v>2772</v>
      </c>
      <c r="DD196" s="13" t="s">
        <v>2772</v>
      </c>
      <c r="DE196" s="8">
        <v>0</v>
      </c>
      <c r="DF196" s="8">
        <v>0</v>
      </c>
      <c r="DG196" s="8">
        <v>0</v>
      </c>
      <c r="DH196" s="8">
        <v>0</v>
      </c>
      <c r="DI196" s="17">
        <v>0</v>
      </c>
    </row>
    <row r="197" s="1" customFormat="1" ht="15.4" customHeight="1" spans="1:113">
      <c r="A197" s="9" t="s">
        <v>3097</v>
      </c>
      <c r="B197" s="10"/>
      <c r="C197" s="10" t="s">
        <v>2275</v>
      </c>
      <c r="D197" s="10" t="s">
        <v>3098</v>
      </c>
      <c r="E197" s="8">
        <v>5884000</v>
      </c>
      <c r="F197" s="8">
        <v>0</v>
      </c>
      <c r="G197" s="8">
        <v>0</v>
      </c>
      <c r="H197" s="8">
        <v>0</v>
      </c>
      <c r="I197" s="8">
        <v>0</v>
      </c>
      <c r="J197" s="8">
        <v>0</v>
      </c>
      <c r="K197" s="8">
        <v>0</v>
      </c>
      <c r="L197" s="8">
        <v>0</v>
      </c>
      <c r="M197" s="8">
        <v>0</v>
      </c>
      <c r="N197" s="8">
        <v>0</v>
      </c>
      <c r="O197" s="8">
        <v>0</v>
      </c>
      <c r="P197" s="8">
        <v>0</v>
      </c>
      <c r="Q197" s="8">
        <v>0</v>
      </c>
      <c r="R197" s="8">
        <v>0</v>
      </c>
      <c r="S197" s="8">
        <v>0</v>
      </c>
      <c r="T197" s="8">
        <v>5604000</v>
      </c>
      <c r="U197" s="8">
        <v>880000</v>
      </c>
      <c r="V197" s="8">
        <v>0</v>
      </c>
      <c r="W197" s="8">
        <v>0</v>
      </c>
      <c r="X197" s="8">
        <v>0</v>
      </c>
      <c r="Y197" s="8">
        <v>0</v>
      </c>
      <c r="Z197" s="8">
        <v>0</v>
      </c>
      <c r="AA197" s="8">
        <v>0</v>
      </c>
      <c r="AB197" s="8">
        <v>0</v>
      </c>
      <c r="AC197" s="8">
        <v>0</v>
      </c>
      <c r="AD197" s="8">
        <v>0</v>
      </c>
      <c r="AE197" s="8">
        <v>0</v>
      </c>
      <c r="AF197" s="8">
        <v>300000</v>
      </c>
      <c r="AG197" s="8">
        <v>840000</v>
      </c>
      <c r="AH197" s="8">
        <v>0</v>
      </c>
      <c r="AI197" s="8">
        <v>0</v>
      </c>
      <c r="AJ197" s="8">
        <v>0</v>
      </c>
      <c r="AK197" s="8">
        <v>0</v>
      </c>
      <c r="AL197" s="8">
        <v>0</v>
      </c>
      <c r="AM197" s="8">
        <v>0</v>
      </c>
      <c r="AN197" s="8">
        <v>2404000</v>
      </c>
      <c r="AO197" s="8">
        <v>870000</v>
      </c>
      <c r="AP197" s="8">
        <v>0</v>
      </c>
      <c r="AQ197" s="8">
        <v>0</v>
      </c>
      <c r="AR197" s="8">
        <v>0</v>
      </c>
      <c r="AS197" s="8">
        <v>200000</v>
      </c>
      <c r="AT197" s="8">
        <v>0</v>
      </c>
      <c r="AU197" s="8">
        <v>110000</v>
      </c>
      <c r="AV197" s="8">
        <v>280000</v>
      </c>
      <c r="AW197" s="8">
        <v>0</v>
      </c>
      <c r="AX197" s="8">
        <v>0</v>
      </c>
      <c r="AY197" s="8">
        <v>0</v>
      </c>
      <c r="AZ197" s="8">
        <v>0</v>
      </c>
      <c r="BA197" s="8">
        <v>0</v>
      </c>
      <c r="BB197" s="8">
        <v>0</v>
      </c>
      <c r="BC197" s="8">
        <v>0</v>
      </c>
      <c r="BD197" s="8">
        <v>0</v>
      </c>
      <c r="BE197" s="8">
        <v>0</v>
      </c>
      <c r="BF197" s="8">
        <v>0</v>
      </c>
      <c r="BG197" s="8">
        <v>0</v>
      </c>
      <c r="BH197" s="8">
        <v>280000</v>
      </c>
      <c r="BI197" s="8">
        <v>0</v>
      </c>
      <c r="BJ197" s="8">
        <v>0</v>
      </c>
      <c r="BK197" s="8">
        <v>0</v>
      </c>
      <c r="BL197" s="8">
        <v>0</v>
      </c>
      <c r="BM197" s="8">
        <v>0</v>
      </c>
      <c r="BN197" s="13" t="s">
        <v>2772</v>
      </c>
      <c r="BO197" s="13" t="s">
        <v>2772</v>
      </c>
      <c r="BP197" s="13" t="s">
        <v>2772</v>
      </c>
      <c r="BQ197" s="13" t="s">
        <v>2772</v>
      </c>
      <c r="BR197" s="13" t="s">
        <v>2772</v>
      </c>
      <c r="BS197" s="13" t="s">
        <v>2772</v>
      </c>
      <c r="BT197" s="13" t="s">
        <v>2772</v>
      </c>
      <c r="BU197" s="13" t="s">
        <v>2772</v>
      </c>
      <c r="BV197" s="13" t="s">
        <v>2772</v>
      </c>
      <c r="BW197" s="13" t="s">
        <v>2772</v>
      </c>
      <c r="BX197" s="13" t="s">
        <v>2772</v>
      </c>
      <c r="BY197" s="13" t="s">
        <v>2772</v>
      </c>
      <c r="BZ197" s="13" t="s">
        <v>2772</v>
      </c>
      <c r="CA197" s="8">
        <v>0</v>
      </c>
      <c r="CB197" s="8">
        <v>0</v>
      </c>
      <c r="CC197" s="8">
        <v>0</v>
      </c>
      <c r="CD197" s="8">
        <v>0</v>
      </c>
      <c r="CE197" s="8">
        <v>0</v>
      </c>
      <c r="CF197" s="8">
        <v>0</v>
      </c>
      <c r="CG197" s="8">
        <v>0</v>
      </c>
      <c r="CH197" s="8">
        <v>0</v>
      </c>
      <c r="CI197" s="8">
        <v>0</v>
      </c>
      <c r="CJ197" s="8">
        <v>0</v>
      </c>
      <c r="CK197" s="8">
        <v>0</v>
      </c>
      <c r="CL197" s="8">
        <v>0</v>
      </c>
      <c r="CM197" s="8">
        <v>0</v>
      </c>
      <c r="CN197" s="8">
        <v>0</v>
      </c>
      <c r="CO197" s="8">
        <v>0</v>
      </c>
      <c r="CP197" s="8">
        <v>0</v>
      </c>
      <c r="CQ197" s="8">
        <v>0</v>
      </c>
      <c r="CR197" s="13" t="s">
        <v>2772</v>
      </c>
      <c r="CS197" s="13" t="s">
        <v>2772</v>
      </c>
      <c r="CT197" s="13" t="s">
        <v>2772</v>
      </c>
      <c r="CU197" s="8">
        <v>0</v>
      </c>
      <c r="CV197" s="8">
        <v>0</v>
      </c>
      <c r="CW197" s="8">
        <v>0</v>
      </c>
      <c r="CX197" s="8">
        <v>0</v>
      </c>
      <c r="CY197" s="8">
        <v>0</v>
      </c>
      <c r="CZ197" s="8">
        <v>0</v>
      </c>
      <c r="DA197" s="13" t="s">
        <v>2772</v>
      </c>
      <c r="DB197" s="13" t="s">
        <v>2772</v>
      </c>
      <c r="DC197" s="13" t="s">
        <v>2772</v>
      </c>
      <c r="DD197" s="13" t="s">
        <v>2772</v>
      </c>
      <c r="DE197" s="8">
        <v>0</v>
      </c>
      <c r="DF197" s="8">
        <v>0</v>
      </c>
      <c r="DG197" s="8">
        <v>0</v>
      </c>
      <c r="DH197" s="8">
        <v>0</v>
      </c>
      <c r="DI197" s="17">
        <v>0</v>
      </c>
    </row>
    <row r="198" s="1" customFormat="1" ht="15.4" customHeight="1" spans="1:113">
      <c r="A198" s="9" t="s">
        <v>3099</v>
      </c>
      <c r="B198" s="10"/>
      <c r="C198" s="10" t="s">
        <v>2275</v>
      </c>
      <c r="D198" s="10" t="s">
        <v>3100</v>
      </c>
      <c r="E198" s="8">
        <v>5884000</v>
      </c>
      <c r="F198" s="8">
        <v>0</v>
      </c>
      <c r="G198" s="8">
        <v>0</v>
      </c>
      <c r="H198" s="8">
        <v>0</v>
      </c>
      <c r="I198" s="8">
        <v>0</v>
      </c>
      <c r="J198" s="8">
        <v>0</v>
      </c>
      <c r="K198" s="8">
        <v>0</v>
      </c>
      <c r="L198" s="8">
        <v>0</v>
      </c>
      <c r="M198" s="8">
        <v>0</v>
      </c>
      <c r="N198" s="8">
        <v>0</v>
      </c>
      <c r="O198" s="8">
        <v>0</v>
      </c>
      <c r="P198" s="8">
        <v>0</v>
      </c>
      <c r="Q198" s="8">
        <v>0</v>
      </c>
      <c r="R198" s="8">
        <v>0</v>
      </c>
      <c r="S198" s="8">
        <v>0</v>
      </c>
      <c r="T198" s="8">
        <v>5604000</v>
      </c>
      <c r="U198" s="8">
        <v>880000</v>
      </c>
      <c r="V198" s="8">
        <v>0</v>
      </c>
      <c r="W198" s="8">
        <v>0</v>
      </c>
      <c r="X198" s="8">
        <v>0</v>
      </c>
      <c r="Y198" s="8">
        <v>0</v>
      </c>
      <c r="Z198" s="8">
        <v>0</v>
      </c>
      <c r="AA198" s="8">
        <v>0</v>
      </c>
      <c r="AB198" s="8">
        <v>0</v>
      </c>
      <c r="AC198" s="8">
        <v>0</v>
      </c>
      <c r="AD198" s="8">
        <v>0</v>
      </c>
      <c r="AE198" s="8">
        <v>0</v>
      </c>
      <c r="AF198" s="8">
        <v>300000</v>
      </c>
      <c r="AG198" s="8">
        <v>840000</v>
      </c>
      <c r="AH198" s="8">
        <v>0</v>
      </c>
      <c r="AI198" s="8">
        <v>0</v>
      </c>
      <c r="AJ198" s="8">
        <v>0</v>
      </c>
      <c r="AK198" s="8">
        <v>0</v>
      </c>
      <c r="AL198" s="8">
        <v>0</v>
      </c>
      <c r="AM198" s="8">
        <v>0</v>
      </c>
      <c r="AN198" s="8">
        <v>2404000</v>
      </c>
      <c r="AO198" s="8">
        <v>870000</v>
      </c>
      <c r="AP198" s="8">
        <v>0</v>
      </c>
      <c r="AQ198" s="8">
        <v>0</v>
      </c>
      <c r="AR198" s="8">
        <v>0</v>
      </c>
      <c r="AS198" s="8">
        <v>200000</v>
      </c>
      <c r="AT198" s="8">
        <v>0</v>
      </c>
      <c r="AU198" s="8">
        <v>110000</v>
      </c>
      <c r="AV198" s="8">
        <v>280000</v>
      </c>
      <c r="AW198" s="8">
        <v>0</v>
      </c>
      <c r="AX198" s="8">
        <v>0</v>
      </c>
      <c r="AY198" s="8">
        <v>0</v>
      </c>
      <c r="AZ198" s="8">
        <v>0</v>
      </c>
      <c r="BA198" s="8">
        <v>0</v>
      </c>
      <c r="BB198" s="8">
        <v>0</v>
      </c>
      <c r="BC198" s="8">
        <v>0</v>
      </c>
      <c r="BD198" s="8">
        <v>0</v>
      </c>
      <c r="BE198" s="8">
        <v>0</v>
      </c>
      <c r="BF198" s="8">
        <v>0</v>
      </c>
      <c r="BG198" s="8">
        <v>0</v>
      </c>
      <c r="BH198" s="8">
        <v>280000</v>
      </c>
      <c r="BI198" s="8">
        <v>0</v>
      </c>
      <c r="BJ198" s="8">
        <v>0</v>
      </c>
      <c r="BK198" s="8">
        <v>0</v>
      </c>
      <c r="BL198" s="8">
        <v>0</v>
      </c>
      <c r="BM198" s="8">
        <v>0</v>
      </c>
      <c r="BN198" s="13" t="s">
        <v>2772</v>
      </c>
      <c r="BO198" s="13" t="s">
        <v>2772</v>
      </c>
      <c r="BP198" s="13" t="s">
        <v>2772</v>
      </c>
      <c r="BQ198" s="13" t="s">
        <v>2772</v>
      </c>
      <c r="BR198" s="13" t="s">
        <v>2772</v>
      </c>
      <c r="BS198" s="13" t="s">
        <v>2772</v>
      </c>
      <c r="BT198" s="13" t="s">
        <v>2772</v>
      </c>
      <c r="BU198" s="13" t="s">
        <v>2772</v>
      </c>
      <c r="BV198" s="13" t="s">
        <v>2772</v>
      </c>
      <c r="BW198" s="13" t="s">
        <v>2772</v>
      </c>
      <c r="BX198" s="13" t="s">
        <v>2772</v>
      </c>
      <c r="BY198" s="13" t="s">
        <v>2772</v>
      </c>
      <c r="BZ198" s="13" t="s">
        <v>2772</v>
      </c>
      <c r="CA198" s="8">
        <v>0</v>
      </c>
      <c r="CB198" s="8">
        <v>0</v>
      </c>
      <c r="CC198" s="8">
        <v>0</v>
      </c>
      <c r="CD198" s="8">
        <v>0</v>
      </c>
      <c r="CE198" s="8">
        <v>0</v>
      </c>
      <c r="CF198" s="8">
        <v>0</v>
      </c>
      <c r="CG198" s="8">
        <v>0</v>
      </c>
      <c r="CH198" s="8">
        <v>0</v>
      </c>
      <c r="CI198" s="8">
        <v>0</v>
      </c>
      <c r="CJ198" s="8">
        <v>0</v>
      </c>
      <c r="CK198" s="8">
        <v>0</v>
      </c>
      <c r="CL198" s="8">
        <v>0</v>
      </c>
      <c r="CM198" s="8">
        <v>0</v>
      </c>
      <c r="CN198" s="8">
        <v>0</v>
      </c>
      <c r="CO198" s="8">
        <v>0</v>
      </c>
      <c r="CP198" s="8">
        <v>0</v>
      </c>
      <c r="CQ198" s="8">
        <v>0</v>
      </c>
      <c r="CR198" s="13" t="s">
        <v>2772</v>
      </c>
      <c r="CS198" s="13" t="s">
        <v>2772</v>
      </c>
      <c r="CT198" s="13" t="s">
        <v>2772</v>
      </c>
      <c r="CU198" s="8">
        <v>0</v>
      </c>
      <c r="CV198" s="8">
        <v>0</v>
      </c>
      <c r="CW198" s="8">
        <v>0</v>
      </c>
      <c r="CX198" s="8">
        <v>0</v>
      </c>
      <c r="CY198" s="8">
        <v>0</v>
      </c>
      <c r="CZ198" s="8">
        <v>0</v>
      </c>
      <c r="DA198" s="13" t="s">
        <v>2772</v>
      </c>
      <c r="DB198" s="13" t="s">
        <v>2772</v>
      </c>
      <c r="DC198" s="13" t="s">
        <v>2772</v>
      </c>
      <c r="DD198" s="13" t="s">
        <v>2772</v>
      </c>
      <c r="DE198" s="8">
        <v>0</v>
      </c>
      <c r="DF198" s="8">
        <v>0</v>
      </c>
      <c r="DG198" s="8">
        <v>0</v>
      </c>
      <c r="DH198" s="8">
        <v>0</v>
      </c>
      <c r="DI198" s="17">
        <v>0</v>
      </c>
    </row>
    <row r="199" s="1" customFormat="1" ht="15.4" customHeight="1" spans="1:113">
      <c r="A199" s="9" t="s">
        <v>3101</v>
      </c>
      <c r="B199" s="10"/>
      <c r="C199" s="10" t="s">
        <v>2275</v>
      </c>
      <c r="D199" s="10" t="s">
        <v>1274</v>
      </c>
      <c r="E199" s="8">
        <v>136405065.81</v>
      </c>
      <c r="F199" s="8">
        <v>71580838.21</v>
      </c>
      <c r="G199" s="8">
        <v>34334833.61</v>
      </c>
      <c r="H199" s="8">
        <v>10109324.22</v>
      </c>
      <c r="I199" s="8">
        <v>1803372</v>
      </c>
      <c r="J199" s="8">
        <v>148446</v>
      </c>
      <c r="K199" s="8">
        <v>1005032</v>
      </c>
      <c r="L199" s="8">
        <v>9662463.35</v>
      </c>
      <c r="M199" s="8">
        <v>4091697.44</v>
      </c>
      <c r="N199" s="8">
        <v>2381821.99</v>
      </c>
      <c r="O199" s="8">
        <v>0</v>
      </c>
      <c r="P199" s="8">
        <v>241081.48</v>
      </c>
      <c r="Q199" s="8">
        <v>4130855.33</v>
      </c>
      <c r="R199" s="8">
        <v>132863.3</v>
      </c>
      <c r="S199" s="8">
        <v>3539047.49</v>
      </c>
      <c r="T199" s="8">
        <v>51667397.6</v>
      </c>
      <c r="U199" s="8">
        <v>4090536.13</v>
      </c>
      <c r="V199" s="8">
        <v>820550.6</v>
      </c>
      <c r="W199" s="8">
        <v>175698</v>
      </c>
      <c r="X199" s="8">
        <v>0</v>
      </c>
      <c r="Y199" s="8">
        <v>151537.4</v>
      </c>
      <c r="Z199" s="8">
        <v>1392284.26</v>
      </c>
      <c r="AA199" s="8">
        <v>100501</v>
      </c>
      <c r="AB199" s="8">
        <v>2812</v>
      </c>
      <c r="AC199" s="8">
        <v>621156</v>
      </c>
      <c r="AD199" s="8">
        <v>1785331</v>
      </c>
      <c r="AE199" s="8">
        <v>0</v>
      </c>
      <c r="AF199" s="8">
        <v>16829810.97</v>
      </c>
      <c r="AG199" s="8">
        <v>1336673</v>
      </c>
      <c r="AH199" s="8">
        <v>31137</v>
      </c>
      <c r="AI199" s="8">
        <v>269923</v>
      </c>
      <c r="AJ199" s="8">
        <v>758679</v>
      </c>
      <c r="AK199" s="8">
        <v>2268569</v>
      </c>
      <c r="AL199" s="8">
        <v>0</v>
      </c>
      <c r="AM199" s="8">
        <v>0</v>
      </c>
      <c r="AN199" s="8">
        <v>3276772</v>
      </c>
      <c r="AO199" s="8">
        <v>7034160.54</v>
      </c>
      <c r="AP199" s="8">
        <v>752588</v>
      </c>
      <c r="AQ199" s="8">
        <v>637579</v>
      </c>
      <c r="AR199" s="8">
        <v>986316.86</v>
      </c>
      <c r="AS199" s="8">
        <v>6767039</v>
      </c>
      <c r="AT199" s="8">
        <v>0</v>
      </c>
      <c r="AU199" s="8">
        <v>1577743.84</v>
      </c>
      <c r="AV199" s="8">
        <v>1319057</v>
      </c>
      <c r="AW199" s="8">
        <v>0</v>
      </c>
      <c r="AX199" s="8">
        <v>0</v>
      </c>
      <c r="AY199" s="8">
        <v>0</v>
      </c>
      <c r="AZ199" s="8">
        <v>538273</v>
      </c>
      <c r="BA199" s="8">
        <v>8784</v>
      </c>
      <c r="BB199" s="8">
        <v>0</v>
      </c>
      <c r="BC199" s="8">
        <v>0</v>
      </c>
      <c r="BD199" s="8">
        <v>0</v>
      </c>
      <c r="BE199" s="8">
        <v>2000</v>
      </c>
      <c r="BF199" s="8">
        <v>770000</v>
      </c>
      <c r="BG199" s="8">
        <v>0</v>
      </c>
      <c r="BH199" s="8">
        <v>0</v>
      </c>
      <c r="BI199" s="8">
        <v>0</v>
      </c>
      <c r="BJ199" s="8">
        <v>0</v>
      </c>
      <c r="BK199" s="8">
        <v>0</v>
      </c>
      <c r="BL199" s="8">
        <v>0</v>
      </c>
      <c r="BM199" s="8">
        <v>0</v>
      </c>
      <c r="BN199" s="13" t="s">
        <v>2772</v>
      </c>
      <c r="BO199" s="13" t="s">
        <v>2772</v>
      </c>
      <c r="BP199" s="13" t="s">
        <v>2772</v>
      </c>
      <c r="BQ199" s="13" t="s">
        <v>2772</v>
      </c>
      <c r="BR199" s="13" t="s">
        <v>2772</v>
      </c>
      <c r="BS199" s="13" t="s">
        <v>2772</v>
      </c>
      <c r="BT199" s="13" t="s">
        <v>2772</v>
      </c>
      <c r="BU199" s="13" t="s">
        <v>2772</v>
      </c>
      <c r="BV199" s="13" t="s">
        <v>2772</v>
      </c>
      <c r="BW199" s="13" t="s">
        <v>2772</v>
      </c>
      <c r="BX199" s="13" t="s">
        <v>2772</v>
      </c>
      <c r="BY199" s="13" t="s">
        <v>2772</v>
      </c>
      <c r="BZ199" s="13" t="s">
        <v>2772</v>
      </c>
      <c r="CA199" s="8">
        <v>0</v>
      </c>
      <c r="CB199" s="8">
        <v>0</v>
      </c>
      <c r="CC199" s="8">
        <v>0</v>
      </c>
      <c r="CD199" s="8">
        <v>0</v>
      </c>
      <c r="CE199" s="8">
        <v>0</v>
      </c>
      <c r="CF199" s="8">
        <v>0</v>
      </c>
      <c r="CG199" s="8">
        <v>0</v>
      </c>
      <c r="CH199" s="8">
        <v>0</v>
      </c>
      <c r="CI199" s="8">
        <v>0</v>
      </c>
      <c r="CJ199" s="8">
        <v>0</v>
      </c>
      <c r="CK199" s="8">
        <v>0</v>
      </c>
      <c r="CL199" s="8">
        <v>0</v>
      </c>
      <c r="CM199" s="8">
        <v>0</v>
      </c>
      <c r="CN199" s="8">
        <v>0</v>
      </c>
      <c r="CO199" s="8">
        <v>0</v>
      </c>
      <c r="CP199" s="8">
        <v>0</v>
      </c>
      <c r="CQ199" s="8">
        <v>0</v>
      </c>
      <c r="CR199" s="13" t="s">
        <v>2772</v>
      </c>
      <c r="CS199" s="13" t="s">
        <v>2772</v>
      </c>
      <c r="CT199" s="13" t="s">
        <v>2772</v>
      </c>
      <c r="CU199" s="8">
        <v>11837773</v>
      </c>
      <c r="CV199" s="8">
        <v>0</v>
      </c>
      <c r="CW199" s="8">
        <v>0</v>
      </c>
      <c r="CX199" s="8">
        <v>11837773</v>
      </c>
      <c r="CY199" s="8">
        <v>0</v>
      </c>
      <c r="CZ199" s="8">
        <v>0</v>
      </c>
      <c r="DA199" s="13" t="s">
        <v>2772</v>
      </c>
      <c r="DB199" s="13" t="s">
        <v>2772</v>
      </c>
      <c r="DC199" s="13" t="s">
        <v>2772</v>
      </c>
      <c r="DD199" s="13" t="s">
        <v>2772</v>
      </c>
      <c r="DE199" s="8">
        <v>0</v>
      </c>
      <c r="DF199" s="8">
        <v>0</v>
      </c>
      <c r="DG199" s="8">
        <v>0</v>
      </c>
      <c r="DH199" s="8">
        <v>0</v>
      </c>
      <c r="DI199" s="17">
        <v>0</v>
      </c>
    </row>
    <row r="200" s="1" customFormat="1" ht="15.4" customHeight="1" spans="1:113">
      <c r="A200" s="9" t="s">
        <v>3102</v>
      </c>
      <c r="B200" s="10"/>
      <c r="C200" s="10" t="s">
        <v>2275</v>
      </c>
      <c r="D200" s="10" t="s">
        <v>3103</v>
      </c>
      <c r="E200" s="8">
        <v>60363519.08</v>
      </c>
      <c r="F200" s="8">
        <v>38468998.29</v>
      </c>
      <c r="G200" s="8">
        <v>18006072.02</v>
      </c>
      <c r="H200" s="8">
        <v>4988890.9</v>
      </c>
      <c r="I200" s="8">
        <v>847038</v>
      </c>
      <c r="J200" s="8">
        <v>139639</v>
      </c>
      <c r="K200" s="8">
        <v>306464</v>
      </c>
      <c r="L200" s="8">
        <v>7009574.48</v>
      </c>
      <c r="M200" s="8">
        <v>2384102.19</v>
      </c>
      <c r="N200" s="8">
        <v>1404523.26</v>
      </c>
      <c r="O200" s="8">
        <v>0</v>
      </c>
      <c r="P200" s="8">
        <v>120430.61</v>
      </c>
      <c r="Q200" s="8">
        <v>2608938.12</v>
      </c>
      <c r="R200" s="8">
        <v>132863.3</v>
      </c>
      <c r="S200" s="8">
        <v>520462.41</v>
      </c>
      <c r="T200" s="8">
        <v>9507690.79</v>
      </c>
      <c r="U200" s="8">
        <v>1649142.43</v>
      </c>
      <c r="V200" s="8">
        <v>348555.6</v>
      </c>
      <c r="W200" s="8">
        <v>50000</v>
      </c>
      <c r="X200" s="8">
        <v>0</v>
      </c>
      <c r="Y200" s="8">
        <v>127968.4</v>
      </c>
      <c r="Z200" s="8">
        <v>379047.76</v>
      </c>
      <c r="AA200" s="8">
        <v>27422</v>
      </c>
      <c r="AB200" s="8">
        <v>0</v>
      </c>
      <c r="AC200" s="8">
        <v>52200</v>
      </c>
      <c r="AD200" s="8">
        <v>248280</v>
      </c>
      <c r="AE200" s="8">
        <v>0</v>
      </c>
      <c r="AF200" s="8">
        <v>667098</v>
      </c>
      <c r="AG200" s="8">
        <v>398590</v>
      </c>
      <c r="AH200" s="8">
        <v>17420</v>
      </c>
      <c r="AI200" s="8">
        <v>212231</v>
      </c>
      <c r="AJ200" s="8">
        <v>638845</v>
      </c>
      <c r="AK200" s="8">
        <v>390000</v>
      </c>
      <c r="AL200" s="8">
        <v>0</v>
      </c>
      <c r="AM200" s="8">
        <v>0</v>
      </c>
      <c r="AN200" s="8">
        <v>793600</v>
      </c>
      <c r="AO200" s="8">
        <v>1016704.54</v>
      </c>
      <c r="AP200" s="8">
        <v>530826</v>
      </c>
      <c r="AQ200" s="8">
        <v>305000</v>
      </c>
      <c r="AR200" s="8">
        <v>759616.12</v>
      </c>
      <c r="AS200" s="8">
        <v>3500</v>
      </c>
      <c r="AT200" s="8">
        <v>0</v>
      </c>
      <c r="AU200" s="8">
        <v>891643.94</v>
      </c>
      <c r="AV200" s="8">
        <v>549057</v>
      </c>
      <c r="AW200" s="8">
        <v>0</v>
      </c>
      <c r="AX200" s="8">
        <v>0</v>
      </c>
      <c r="AY200" s="8">
        <v>0</v>
      </c>
      <c r="AZ200" s="8">
        <v>538273</v>
      </c>
      <c r="BA200" s="8">
        <v>8784</v>
      </c>
      <c r="BB200" s="8">
        <v>0</v>
      </c>
      <c r="BC200" s="8">
        <v>0</v>
      </c>
      <c r="BD200" s="8">
        <v>0</v>
      </c>
      <c r="BE200" s="8">
        <v>2000</v>
      </c>
      <c r="BF200" s="8">
        <v>0</v>
      </c>
      <c r="BG200" s="8">
        <v>0</v>
      </c>
      <c r="BH200" s="8">
        <v>0</v>
      </c>
      <c r="BI200" s="8">
        <v>0</v>
      </c>
      <c r="BJ200" s="8">
        <v>0</v>
      </c>
      <c r="BK200" s="8">
        <v>0</v>
      </c>
      <c r="BL200" s="8">
        <v>0</v>
      </c>
      <c r="BM200" s="8">
        <v>0</v>
      </c>
      <c r="BN200" s="13" t="s">
        <v>2772</v>
      </c>
      <c r="BO200" s="13" t="s">
        <v>2772</v>
      </c>
      <c r="BP200" s="13" t="s">
        <v>2772</v>
      </c>
      <c r="BQ200" s="13" t="s">
        <v>2772</v>
      </c>
      <c r="BR200" s="13" t="s">
        <v>2772</v>
      </c>
      <c r="BS200" s="13" t="s">
        <v>2772</v>
      </c>
      <c r="BT200" s="13" t="s">
        <v>2772</v>
      </c>
      <c r="BU200" s="13" t="s">
        <v>2772</v>
      </c>
      <c r="BV200" s="13" t="s">
        <v>2772</v>
      </c>
      <c r="BW200" s="13" t="s">
        <v>2772</v>
      </c>
      <c r="BX200" s="13" t="s">
        <v>2772</v>
      </c>
      <c r="BY200" s="13" t="s">
        <v>2772</v>
      </c>
      <c r="BZ200" s="13" t="s">
        <v>2772</v>
      </c>
      <c r="CA200" s="8">
        <v>0</v>
      </c>
      <c r="CB200" s="8">
        <v>0</v>
      </c>
      <c r="CC200" s="8">
        <v>0</v>
      </c>
      <c r="CD200" s="8">
        <v>0</v>
      </c>
      <c r="CE200" s="8">
        <v>0</v>
      </c>
      <c r="CF200" s="8">
        <v>0</v>
      </c>
      <c r="CG200" s="8">
        <v>0</v>
      </c>
      <c r="CH200" s="8">
        <v>0</v>
      </c>
      <c r="CI200" s="8">
        <v>0</v>
      </c>
      <c r="CJ200" s="8">
        <v>0</v>
      </c>
      <c r="CK200" s="8">
        <v>0</v>
      </c>
      <c r="CL200" s="8">
        <v>0</v>
      </c>
      <c r="CM200" s="8">
        <v>0</v>
      </c>
      <c r="CN200" s="8">
        <v>0</v>
      </c>
      <c r="CO200" s="8">
        <v>0</v>
      </c>
      <c r="CP200" s="8">
        <v>0</v>
      </c>
      <c r="CQ200" s="8">
        <v>0</v>
      </c>
      <c r="CR200" s="13" t="s">
        <v>2772</v>
      </c>
      <c r="CS200" s="13" t="s">
        <v>2772</v>
      </c>
      <c r="CT200" s="13" t="s">
        <v>2772</v>
      </c>
      <c r="CU200" s="8">
        <v>11837773</v>
      </c>
      <c r="CV200" s="8">
        <v>0</v>
      </c>
      <c r="CW200" s="8">
        <v>0</v>
      </c>
      <c r="CX200" s="8">
        <v>11837773</v>
      </c>
      <c r="CY200" s="8">
        <v>0</v>
      </c>
      <c r="CZ200" s="8">
        <v>0</v>
      </c>
      <c r="DA200" s="13" t="s">
        <v>2772</v>
      </c>
      <c r="DB200" s="13" t="s">
        <v>2772</v>
      </c>
      <c r="DC200" s="13" t="s">
        <v>2772</v>
      </c>
      <c r="DD200" s="13" t="s">
        <v>2772</v>
      </c>
      <c r="DE200" s="8">
        <v>0</v>
      </c>
      <c r="DF200" s="8">
        <v>0</v>
      </c>
      <c r="DG200" s="8">
        <v>0</v>
      </c>
      <c r="DH200" s="8">
        <v>0</v>
      </c>
      <c r="DI200" s="17">
        <v>0</v>
      </c>
    </row>
    <row r="201" s="1" customFormat="1" ht="15.4" customHeight="1" spans="1:113">
      <c r="A201" s="9" t="s">
        <v>3104</v>
      </c>
      <c r="B201" s="10"/>
      <c r="C201" s="10" t="s">
        <v>2275</v>
      </c>
      <c r="D201" s="10" t="s">
        <v>2777</v>
      </c>
      <c r="E201" s="8">
        <v>8571893</v>
      </c>
      <c r="F201" s="8">
        <v>6322532</v>
      </c>
      <c r="G201" s="8">
        <v>3139468</v>
      </c>
      <c r="H201" s="8">
        <v>1512299</v>
      </c>
      <c r="I201" s="8">
        <v>239018</v>
      </c>
      <c r="J201" s="8">
        <v>0</v>
      </c>
      <c r="K201" s="8">
        <v>214518</v>
      </c>
      <c r="L201" s="8">
        <v>421364</v>
      </c>
      <c r="M201" s="8">
        <v>93878</v>
      </c>
      <c r="N201" s="8">
        <v>273524</v>
      </c>
      <c r="O201" s="8">
        <v>0</v>
      </c>
      <c r="P201" s="8">
        <v>17356</v>
      </c>
      <c r="Q201" s="8">
        <v>256342</v>
      </c>
      <c r="R201" s="8">
        <v>0</v>
      </c>
      <c r="S201" s="8">
        <v>154765</v>
      </c>
      <c r="T201" s="8">
        <v>1752193</v>
      </c>
      <c r="U201" s="8">
        <v>460786</v>
      </c>
      <c r="V201" s="8">
        <v>165572</v>
      </c>
      <c r="W201" s="8">
        <v>0</v>
      </c>
      <c r="X201" s="8">
        <v>0</v>
      </c>
      <c r="Y201" s="8">
        <v>0</v>
      </c>
      <c r="Z201" s="8">
        <v>35663</v>
      </c>
      <c r="AA201" s="8">
        <v>12102</v>
      </c>
      <c r="AB201" s="8">
        <v>0</v>
      </c>
      <c r="AC201" s="8">
        <v>43200</v>
      </c>
      <c r="AD201" s="8">
        <v>183557</v>
      </c>
      <c r="AE201" s="8">
        <v>0</v>
      </c>
      <c r="AF201" s="8">
        <v>36907</v>
      </c>
      <c r="AG201" s="8">
        <v>11500</v>
      </c>
      <c r="AH201" s="8">
        <v>11053</v>
      </c>
      <c r="AI201" s="8">
        <v>47600</v>
      </c>
      <c r="AJ201" s="8">
        <v>193995</v>
      </c>
      <c r="AK201" s="8">
        <v>0</v>
      </c>
      <c r="AL201" s="8">
        <v>0</v>
      </c>
      <c r="AM201" s="8">
        <v>0</v>
      </c>
      <c r="AN201" s="8">
        <v>0</v>
      </c>
      <c r="AO201" s="8">
        <v>37500</v>
      </c>
      <c r="AP201" s="8">
        <v>142533</v>
      </c>
      <c r="AQ201" s="8">
        <v>0</v>
      </c>
      <c r="AR201" s="8">
        <v>126190</v>
      </c>
      <c r="AS201" s="8">
        <v>0</v>
      </c>
      <c r="AT201" s="8">
        <v>0</v>
      </c>
      <c r="AU201" s="8">
        <v>244035</v>
      </c>
      <c r="AV201" s="8">
        <v>497168</v>
      </c>
      <c r="AW201" s="8">
        <v>0</v>
      </c>
      <c r="AX201" s="8">
        <v>0</v>
      </c>
      <c r="AY201" s="8">
        <v>0</v>
      </c>
      <c r="AZ201" s="8">
        <v>489984</v>
      </c>
      <c r="BA201" s="8">
        <v>5184</v>
      </c>
      <c r="BB201" s="8">
        <v>0</v>
      </c>
      <c r="BC201" s="8">
        <v>0</v>
      </c>
      <c r="BD201" s="8">
        <v>0</v>
      </c>
      <c r="BE201" s="8">
        <v>2000</v>
      </c>
      <c r="BF201" s="8">
        <v>0</v>
      </c>
      <c r="BG201" s="8">
        <v>0</v>
      </c>
      <c r="BH201" s="8">
        <v>0</v>
      </c>
      <c r="BI201" s="8">
        <v>0</v>
      </c>
      <c r="BJ201" s="8">
        <v>0</v>
      </c>
      <c r="BK201" s="8">
        <v>0</v>
      </c>
      <c r="BL201" s="8">
        <v>0</v>
      </c>
      <c r="BM201" s="8">
        <v>0</v>
      </c>
      <c r="BN201" s="13" t="s">
        <v>2772</v>
      </c>
      <c r="BO201" s="13" t="s">
        <v>2772</v>
      </c>
      <c r="BP201" s="13" t="s">
        <v>2772</v>
      </c>
      <c r="BQ201" s="13" t="s">
        <v>2772</v>
      </c>
      <c r="BR201" s="13" t="s">
        <v>2772</v>
      </c>
      <c r="BS201" s="13" t="s">
        <v>2772</v>
      </c>
      <c r="BT201" s="13" t="s">
        <v>2772</v>
      </c>
      <c r="BU201" s="13" t="s">
        <v>2772</v>
      </c>
      <c r="BV201" s="13" t="s">
        <v>2772</v>
      </c>
      <c r="BW201" s="13" t="s">
        <v>2772</v>
      </c>
      <c r="BX201" s="13" t="s">
        <v>2772</v>
      </c>
      <c r="BY201" s="13" t="s">
        <v>2772</v>
      </c>
      <c r="BZ201" s="13" t="s">
        <v>2772</v>
      </c>
      <c r="CA201" s="8">
        <v>0</v>
      </c>
      <c r="CB201" s="8">
        <v>0</v>
      </c>
      <c r="CC201" s="8">
        <v>0</v>
      </c>
      <c r="CD201" s="8">
        <v>0</v>
      </c>
      <c r="CE201" s="8">
        <v>0</v>
      </c>
      <c r="CF201" s="8">
        <v>0</v>
      </c>
      <c r="CG201" s="8">
        <v>0</v>
      </c>
      <c r="CH201" s="8">
        <v>0</v>
      </c>
      <c r="CI201" s="8">
        <v>0</v>
      </c>
      <c r="CJ201" s="8">
        <v>0</v>
      </c>
      <c r="CK201" s="8">
        <v>0</v>
      </c>
      <c r="CL201" s="8">
        <v>0</v>
      </c>
      <c r="CM201" s="8">
        <v>0</v>
      </c>
      <c r="CN201" s="8">
        <v>0</v>
      </c>
      <c r="CO201" s="8">
        <v>0</v>
      </c>
      <c r="CP201" s="8">
        <v>0</v>
      </c>
      <c r="CQ201" s="8">
        <v>0</v>
      </c>
      <c r="CR201" s="13" t="s">
        <v>2772</v>
      </c>
      <c r="CS201" s="13" t="s">
        <v>2772</v>
      </c>
      <c r="CT201" s="13" t="s">
        <v>2772</v>
      </c>
      <c r="CU201" s="8">
        <v>0</v>
      </c>
      <c r="CV201" s="8">
        <v>0</v>
      </c>
      <c r="CW201" s="8">
        <v>0</v>
      </c>
      <c r="CX201" s="8">
        <v>0</v>
      </c>
      <c r="CY201" s="8">
        <v>0</v>
      </c>
      <c r="CZ201" s="8">
        <v>0</v>
      </c>
      <c r="DA201" s="13" t="s">
        <v>2772</v>
      </c>
      <c r="DB201" s="13" t="s">
        <v>2772</v>
      </c>
      <c r="DC201" s="13" t="s">
        <v>2772</v>
      </c>
      <c r="DD201" s="13" t="s">
        <v>2772</v>
      </c>
      <c r="DE201" s="8">
        <v>0</v>
      </c>
      <c r="DF201" s="8">
        <v>0</v>
      </c>
      <c r="DG201" s="8">
        <v>0</v>
      </c>
      <c r="DH201" s="8">
        <v>0</v>
      </c>
      <c r="DI201" s="17">
        <v>0</v>
      </c>
    </row>
    <row r="202" s="1" customFormat="1" ht="15.4" customHeight="1" spans="1:113">
      <c r="A202" s="9" t="s">
        <v>3105</v>
      </c>
      <c r="B202" s="10"/>
      <c r="C202" s="10" t="s">
        <v>2275</v>
      </c>
      <c r="D202" s="10" t="s">
        <v>2791</v>
      </c>
      <c r="E202" s="8">
        <v>280000</v>
      </c>
      <c r="F202" s="8">
        <v>0</v>
      </c>
      <c r="G202" s="8">
        <v>0</v>
      </c>
      <c r="H202" s="8">
        <v>0</v>
      </c>
      <c r="I202" s="8">
        <v>0</v>
      </c>
      <c r="J202" s="8">
        <v>0</v>
      </c>
      <c r="K202" s="8">
        <v>0</v>
      </c>
      <c r="L202" s="8">
        <v>0</v>
      </c>
      <c r="M202" s="8">
        <v>0</v>
      </c>
      <c r="N202" s="8">
        <v>0</v>
      </c>
      <c r="O202" s="8">
        <v>0</v>
      </c>
      <c r="P202" s="8">
        <v>0</v>
      </c>
      <c r="Q202" s="8">
        <v>0</v>
      </c>
      <c r="R202" s="8">
        <v>0</v>
      </c>
      <c r="S202" s="8">
        <v>0</v>
      </c>
      <c r="T202" s="8">
        <v>280000</v>
      </c>
      <c r="U202" s="8">
        <v>130000</v>
      </c>
      <c r="V202" s="8">
        <v>10000</v>
      </c>
      <c r="W202" s="8">
        <v>0</v>
      </c>
      <c r="X202" s="8">
        <v>0</v>
      </c>
      <c r="Y202" s="8">
        <v>10000</v>
      </c>
      <c r="Z202" s="8">
        <v>21000</v>
      </c>
      <c r="AA202" s="8">
        <v>0</v>
      </c>
      <c r="AB202" s="8">
        <v>0</v>
      </c>
      <c r="AC202" s="8">
        <v>9000</v>
      </c>
      <c r="AD202" s="8">
        <v>10000</v>
      </c>
      <c r="AE202" s="8">
        <v>0</v>
      </c>
      <c r="AF202" s="8">
        <v>0</v>
      </c>
      <c r="AG202" s="8">
        <v>0</v>
      </c>
      <c r="AH202" s="8">
        <v>0</v>
      </c>
      <c r="AI202" s="8">
        <v>0</v>
      </c>
      <c r="AJ202" s="8">
        <v>0</v>
      </c>
      <c r="AK202" s="8">
        <v>0</v>
      </c>
      <c r="AL202" s="8">
        <v>0</v>
      </c>
      <c r="AM202" s="8">
        <v>0</v>
      </c>
      <c r="AN202" s="8">
        <v>0</v>
      </c>
      <c r="AO202" s="8">
        <v>0</v>
      </c>
      <c r="AP202" s="8">
        <v>0</v>
      </c>
      <c r="AQ202" s="8">
        <v>0</v>
      </c>
      <c r="AR202" s="8">
        <v>0</v>
      </c>
      <c r="AS202" s="8">
        <v>0</v>
      </c>
      <c r="AT202" s="8">
        <v>0</v>
      </c>
      <c r="AU202" s="8">
        <v>90000</v>
      </c>
      <c r="AV202" s="8">
        <v>0</v>
      </c>
      <c r="AW202" s="8">
        <v>0</v>
      </c>
      <c r="AX202" s="8">
        <v>0</v>
      </c>
      <c r="AY202" s="8">
        <v>0</v>
      </c>
      <c r="AZ202" s="8">
        <v>0</v>
      </c>
      <c r="BA202" s="8">
        <v>0</v>
      </c>
      <c r="BB202" s="8">
        <v>0</v>
      </c>
      <c r="BC202" s="8">
        <v>0</v>
      </c>
      <c r="BD202" s="8">
        <v>0</v>
      </c>
      <c r="BE202" s="8">
        <v>0</v>
      </c>
      <c r="BF202" s="8">
        <v>0</v>
      </c>
      <c r="BG202" s="8">
        <v>0</v>
      </c>
      <c r="BH202" s="8">
        <v>0</v>
      </c>
      <c r="BI202" s="8">
        <v>0</v>
      </c>
      <c r="BJ202" s="8">
        <v>0</v>
      </c>
      <c r="BK202" s="8">
        <v>0</v>
      </c>
      <c r="BL202" s="8">
        <v>0</v>
      </c>
      <c r="BM202" s="8">
        <v>0</v>
      </c>
      <c r="BN202" s="13" t="s">
        <v>2772</v>
      </c>
      <c r="BO202" s="13" t="s">
        <v>2772</v>
      </c>
      <c r="BP202" s="13" t="s">
        <v>2772</v>
      </c>
      <c r="BQ202" s="13" t="s">
        <v>2772</v>
      </c>
      <c r="BR202" s="13" t="s">
        <v>2772</v>
      </c>
      <c r="BS202" s="13" t="s">
        <v>2772</v>
      </c>
      <c r="BT202" s="13" t="s">
        <v>2772</v>
      </c>
      <c r="BU202" s="13" t="s">
        <v>2772</v>
      </c>
      <c r="BV202" s="13" t="s">
        <v>2772</v>
      </c>
      <c r="BW202" s="13" t="s">
        <v>2772</v>
      </c>
      <c r="BX202" s="13" t="s">
        <v>2772</v>
      </c>
      <c r="BY202" s="13" t="s">
        <v>2772</v>
      </c>
      <c r="BZ202" s="13" t="s">
        <v>2772</v>
      </c>
      <c r="CA202" s="8">
        <v>0</v>
      </c>
      <c r="CB202" s="8">
        <v>0</v>
      </c>
      <c r="CC202" s="8">
        <v>0</v>
      </c>
      <c r="CD202" s="8">
        <v>0</v>
      </c>
      <c r="CE202" s="8">
        <v>0</v>
      </c>
      <c r="CF202" s="8">
        <v>0</v>
      </c>
      <c r="CG202" s="8">
        <v>0</v>
      </c>
      <c r="CH202" s="8">
        <v>0</v>
      </c>
      <c r="CI202" s="8">
        <v>0</v>
      </c>
      <c r="CJ202" s="8">
        <v>0</v>
      </c>
      <c r="CK202" s="8">
        <v>0</v>
      </c>
      <c r="CL202" s="8">
        <v>0</v>
      </c>
      <c r="CM202" s="8">
        <v>0</v>
      </c>
      <c r="CN202" s="8">
        <v>0</v>
      </c>
      <c r="CO202" s="8">
        <v>0</v>
      </c>
      <c r="CP202" s="8">
        <v>0</v>
      </c>
      <c r="CQ202" s="8">
        <v>0</v>
      </c>
      <c r="CR202" s="13" t="s">
        <v>2772</v>
      </c>
      <c r="CS202" s="13" t="s">
        <v>2772</v>
      </c>
      <c r="CT202" s="13" t="s">
        <v>2772</v>
      </c>
      <c r="CU202" s="8">
        <v>0</v>
      </c>
      <c r="CV202" s="8">
        <v>0</v>
      </c>
      <c r="CW202" s="8">
        <v>0</v>
      </c>
      <c r="CX202" s="8">
        <v>0</v>
      </c>
      <c r="CY202" s="8">
        <v>0</v>
      </c>
      <c r="CZ202" s="8">
        <v>0</v>
      </c>
      <c r="DA202" s="13" t="s">
        <v>2772</v>
      </c>
      <c r="DB202" s="13" t="s">
        <v>2772</v>
      </c>
      <c r="DC202" s="13" t="s">
        <v>2772</v>
      </c>
      <c r="DD202" s="13" t="s">
        <v>2772</v>
      </c>
      <c r="DE202" s="8">
        <v>0</v>
      </c>
      <c r="DF202" s="8">
        <v>0</v>
      </c>
      <c r="DG202" s="8">
        <v>0</v>
      </c>
      <c r="DH202" s="8">
        <v>0</v>
      </c>
      <c r="DI202" s="17">
        <v>0</v>
      </c>
    </row>
    <row r="203" s="1" customFormat="1" ht="15.4" customHeight="1" spans="1:113">
      <c r="A203" s="9" t="s">
        <v>3106</v>
      </c>
      <c r="B203" s="10"/>
      <c r="C203" s="10" t="s">
        <v>2275</v>
      </c>
      <c r="D203" s="10" t="s">
        <v>3107</v>
      </c>
      <c r="E203" s="8">
        <v>27661757.71</v>
      </c>
      <c r="F203" s="8">
        <v>24579958.92</v>
      </c>
      <c r="G203" s="8">
        <v>10725059.22</v>
      </c>
      <c r="H203" s="8">
        <v>3083677</v>
      </c>
      <c r="I203" s="8">
        <v>595800</v>
      </c>
      <c r="J203" s="8">
        <v>134809</v>
      </c>
      <c r="K203" s="8">
        <v>0</v>
      </c>
      <c r="L203" s="8">
        <v>5227213.78</v>
      </c>
      <c r="M203" s="8">
        <v>2279811.55</v>
      </c>
      <c r="N203" s="8">
        <v>567639.4</v>
      </c>
      <c r="O203" s="8">
        <v>0</v>
      </c>
      <c r="P203" s="8">
        <v>80788.16</v>
      </c>
      <c r="Q203" s="8">
        <v>1389251.1</v>
      </c>
      <c r="R203" s="8">
        <v>132863.3</v>
      </c>
      <c r="S203" s="8">
        <v>363046.41</v>
      </c>
      <c r="T203" s="8">
        <v>3081798.79</v>
      </c>
      <c r="U203" s="8">
        <v>459209.43</v>
      </c>
      <c r="V203" s="8">
        <v>139233.6</v>
      </c>
      <c r="W203" s="8">
        <v>0</v>
      </c>
      <c r="X203" s="8">
        <v>0</v>
      </c>
      <c r="Y203" s="8">
        <v>6118.4</v>
      </c>
      <c r="Z203" s="8">
        <v>55641.76</v>
      </c>
      <c r="AA203" s="8">
        <v>2220</v>
      </c>
      <c r="AB203" s="8">
        <v>0</v>
      </c>
      <c r="AC203" s="8">
        <v>0</v>
      </c>
      <c r="AD203" s="8">
        <v>28306</v>
      </c>
      <c r="AE203" s="8">
        <v>0</v>
      </c>
      <c r="AF203" s="8">
        <v>23490</v>
      </c>
      <c r="AG203" s="8">
        <v>167090</v>
      </c>
      <c r="AH203" s="8">
        <v>4867</v>
      </c>
      <c r="AI203" s="8">
        <v>790</v>
      </c>
      <c r="AJ203" s="8">
        <v>54400</v>
      </c>
      <c r="AK203" s="8">
        <v>0</v>
      </c>
      <c r="AL203" s="8">
        <v>0</v>
      </c>
      <c r="AM203" s="8">
        <v>0</v>
      </c>
      <c r="AN203" s="8">
        <v>0</v>
      </c>
      <c r="AO203" s="8">
        <v>979204.54</v>
      </c>
      <c r="AP203" s="8">
        <v>3100</v>
      </c>
      <c r="AQ203" s="8">
        <v>175000</v>
      </c>
      <c r="AR203" s="8">
        <v>592019.12</v>
      </c>
      <c r="AS203" s="8">
        <v>3500</v>
      </c>
      <c r="AT203" s="8">
        <v>0</v>
      </c>
      <c r="AU203" s="8">
        <v>387608.94</v>
      </c>
      <c r="AV203" s="8">
        <v>0</v>
      </c>
      <c r="AW203" s="8">
        <v>0</v>
      </c>
      <c r="AX203" s="8">
        <v>0</v>
      </c>
      <c r="AY203" s="8">
        <v>0</v>
      </c>
      <c r="AZ203" s="8">
        <v>0</v>
      </c>
      <c r="BA203" s="8">
        <v>0</v>
      </c>
      <c r="BB203" s="8">
        <v>0</v>
      </c>
      <c r="BC203" s="8">
        <v>0</v>
      </c>
      <c r="BD203" s="8">
        <v>0</v>
      </c>
      <c r="BE203" s="8">
        <v>0</v>
      </c>
      <c r="BF203" s="8">
        <v>0</v>
      </c>
      <c r="BG203" s="8">
        <v>0</v>
      </c>
      <c r="BH203" s="8">
        <v>0</v>
      </c>
      <c r="BI203" s="8">
        <v>0</v>
      </c>
      <c r="BJ203" s="8">
        <v>0</v>
      </c>
      <c r="BK203" s="8">
        <v>0</v>
      </c>
      <c r="BL203" s="8">
        <v>0</v>
      </c>
      <c r="BM203" s="8">
        <v>0</v>
      </c>
      <c r="BN203" s="13" t="s">
        <v>2772</v>
      </c>
      <c r="BO203" s="13" t="s">
        <v>2772</v>
      </c>
      <c r="BP203" s="13" t="s">
        <v>2772</v>
      </c>
      <c r="BQ203" s="13" t="s">
        <v>2772</v>
      </c>
      <c r="BR203" s="13" t="s">
        <v>2772</v>
      </c>
      <c r="BS203" s="13" t="s">
        <v>2772</v>
      </c>
      <c r="BT203" s="13" t="s">
        <v>2772</v>
      </c>
      <c r="BU203" s="13" t="s">
        <v>2772</v>
      </c>
      <c r="BV203" s="13" t="s">
        <v>2772</v>
      </c>
      <c r="BW203" s="13" t="s">
        <v>2772</v>
      </c>
      <c r="BX203" s="13" t="s">
        <v>2772</v>
      </c>
      <c r="BY203" s="13" t="s">
        <v>2772</v>
      </c>
      <c r="BZ203" s="13" t="s">
        <v>2772</v>
      </c>
      <c r="CA203" s="8">
        <v>0</v>
      </c>
      <c r="CB203" s="8">
        <v>0</v>
      </c>
      <c r="CC203" s="8">
        <v>0</v>
      </c>
      <c r="CD203" s="8">
        <v>0</v>
      </c>
      <c r="CE203" s="8">
        <v>0</v>
      </c>
      <c r="CF203" s="8">
        <v>0</v>
      </c>
      <c r="CG203" s="8">
        <v>0</v>
      </c>
      <c r="CH203" s="8">
        <v>0</v>
      </c>
      <c r="CI203" s="8">
        <v>0</v>
      </c>
      <c r="CJ203" s="8">
        <v>0</v>
      </c>
      <c r="CK203" s="8">
        <v>0</v>
      </c>
      <c r="CL203" s="8">
        <v>0</v>
      </c>
      <c r="CM203" s="8">
        <v>0</v>
      </c>
      <c r="CN203" s="8">
        <v>0</v>
      </c>
      <c r="CO203" s="8">
        <v>0</v>
      </c>
      <c r="CP203" s="8">
        <v>0</v>
      </c>
      <c r="CQ203" s="8">
        <v>0</v>
      </c>
      <c r="CR203" s="13" t="s">
        <v>2772</v>
      </c>
      <c r="CS203" s="13" t="s">
        <v>2772</v>
      </c>
      <c r="CT203" s="13" t="s">
        <v>2772</v>
      </c>
      <c r="CU203" s="8">
        <v>0</v>
      </c>
      <c r="CV203" s="8">
        <v>0</v>
      </c>
      <c r="CW203" s="8">
        <v>0</v>
      </c>
      <c r="CX203" s="8">
        <v>0</v>
      </c>
      <c r="CY203" s="8">
        <v>0</v>
      </c>
      <c r="CZ203" s="8">
        <v>0</v>
      </c>
      <c r="DA203" s="13" t="s">
        <v>2772</v>
      </c>
      <c r="DB203" s="13" t="s">
        <v>2772</v>
      </c>
      <c r="DC203" s="13" t="s">
        <v>2772</v>
      </c>
      <c r="DD203" s="13" t="s">
        <v>2772</v>
      </c>
      <c r="DE203" s="8">
        <v>0</v>
      </c>
      <c r="DF203" s="8">
        <v>0</v>
      </c>
      <c r="DG203" s="8">
        <v>0</v>
      </c>
      <c r="DH203" s="8">
        <v>0</v>
      </c>
      <c r="DI203" s="17">
        <v>0</v>
      </c>
    </row>
    <row r="204" s="1" customFormat="1" ht="15.4" customHeight="1" spans="1:113">
      <c r="A204" s="9" t="s">
        <v>3108</v>
      </c>
      <c r="B204" s="10"/>
      <c r="C204" s="10" t="s">
        <v>2275</v>
      </c>
      <c r="D204" s="10" t="s">
        <v>3109</v>
      </c>
      <c r="E204" s="8">
        <v>21049868.37</v>
      </c>
      <c r="F204" s="8">
        <v>7216507.37</v>
      </c>
      <c r="G204" s="8">
        <v>3901544.8</v>
      </c>
      <c r="H204" s="8">
        <v>372914.9</v>
      </c>
      <c r="I204" s="8">
        <v>12220</v>
      </c>
      <c r="J204" s="8">
        <v>4830</v>
      </c>
      <c r="K204" s="8">
        <v>1946</v>
      </c>
      <c r="L204" s="8">
        <v>1360996.7</v>
      </c>
      <c r="M204" s="8">
        <v>10412.64</v>
      </c>
      <c r="N204" s="8">
        <v>563359.86</v>
      </c>
      <c r="O204" s="8">
        <v>0</v>
      </c>
      <c r="P204" s="8">
        <v>22286.45</v>
      </c>
      <c r="Q204" s="8">
        <v>963345.02</v>
      </c>
      <c r="R204" s="8">
        <v>0</v>
      </c>
      <c r="S204" s="8">
        <v>2651</v>
      </c>
      <c r="T204" s="8">
        <v>1943699</v>
      </c>
      <c r="U204" s="8">
        <v>259147</v>
      </c>
      <c r="V204" s="8">
        <v>13750</v>
      </c>
      <c r="W204" s="8">
        <v>50000</v>
      </c>
      <c r="X204" s="8">
        <v>0</v>
      </c>
      <c r="Y204" s="8">
        <v>1850</v>
      </c>
      <c r="Z204" s="8">
        <v>56743</v>
      </c>
      <c r="AA204" s="8">
        <v>13100</v>
      </c>
      <c r="AB204" s="8">
        <v>0</v>
      </c>
      <c r="AC204" s="8">
        <v>0</v>
      </c>
      <c r="AD204" s="8">
        <v>26417</v>
      </c>
      <c r="AE204" s="8">
        <v>0</v>
      </c>
      <c r="AF204" s="8">
        <v>606701</v>
      </c>
      <c r="AG204" s="8">
        <v>0</v>
      </c>
      <c r="AH204" s="8">
        <v>1500</v>
      </c>
      <c r="AI204" s="8">
        <v>163841</v>
      </c>
      <c r="AJ204" s="8">
        <v>150450</v>
      </c>
      <c r="AK204" s="8">
        <v>0</v>
      </c>
      <c r="AL204" s="8">
        <v>0</v>
      </c>
      <c r="AM204" s="8">
        <v>0</v>
      </c>
      <c r="AN204" s="8">
        <v>3600</v>
      </c>
      <c r="AO204" s="8">
        <v>0</v>
      </c>
      <c r="AP204" s="8">
        <v>385193</v>
      </c>
      <c r="AQ204" s="8">
        <v>130000</v>
      </c>
      <c r="AR204" s="8">
        <v>41407</v>
      </c>
      <c r="AS204" s="8">
        <v>0</v>
      </c>
      <c r="AT204" s="8">
        <v>0</v>
      </c>
      <c r="AU204" s="8">
        <v>40000</v>
      </c>
      <c r="AV204" s="8">
        <v>51889</v>
      </c>
      <c r="AW204" s="8">
        <v>0</v>
      </c>
      <c r="AX204" s="8">
        <v>0</v>
      </c>
      <c r="AY204" s="8">
        <v>0</v>
      </c>
      <c r="AZ204" s="8">
        <v>48289</v>
      </c>
      <c r="BA204" s="8">
        <v>3600</v>
      </c>
      <c r="BB204" s="8">
        <v>0</v>
      </c>
      <c r="BC204" s="8">
        <v>0</v>
      </c>
      <c r="BD204" s="8">
        <v>0</v>
      </c>
      <c r="BE204" s="8">
        <v>0</v>
      </c>
      <c r="BF204" s="8">
        <v>0</v>
      </c>
      <c r="BG204" s="8">
        <v>0</v>
      </c>
      <c r="BH204" s="8">
        <v>0</v>
      </c>
      <c r="BI204" s="8">
        <v>0</v>
      </c>
      <c r="BJ204" s="8">
        <v>0</v>
      </c>
      <c r="BK204" s="8">
        <v>0</v>
      </c>
      <c r="BL204" s="8">
        <v>0</v>
      </c>
      <c r="BM204" s="8">
        <v>0</v>
      </c>
      <c r="BN204" s="13" t="s">
        <v>2772</v>
      </c>
      <c r="BO204" s="13" t="s">
        <v>2772</v>
      </c>
      <c r="BP204" s="13" t="s">
        <v>2772</v>
      </c>
      <c r="BQ204" s="13" t="s">
        <v>2772</v>
      </c>
      <c r="BR204" s="13" t="s">
        <v>2772</v>
      </c>
      <c r="BS204" s="13" t="s">
        <v>2772</v>
      </c>
      <c r="BT204" s="13" t="s">
        <v>2772</v>
      </c>
      <c r="BU204" s="13" t="s">
        <v>2772</v>
      </c>
      <c r="BV204" s="13" t="s">
        <v>2772</v>
      </c>
      <c r="BW204" s="13" t="s">
        <v>2772</v>
      </c>
      <c r="BX204" s="13" t="s">
        <v>2772</v>
      </c>
      <c r="BY204" s="13" t="s">
        <v>2772</v>
      </c>
      <c r="BZ204" s="13" t="s">
        <v>2772</v>
      </c>
      <c r="CA204" s="8">
        <v>0</v>
      </c>
      <c r="CB204" s="8">
        <v>0</v>
      </c>
      <c r="CC204" s="8">
        <v>0</v>
      </c>
      <c r="CD204" s="8">
        <v>0</v>
      </c>
      <c r="CE204" s="8">
        <v>0</v>
      </c>
      <c r="CF204" s="8">
        <v>0</v>
      </c>
      <c r="CG204" s="8">
        <v>0</v>
      </c>
      <c r="CH204" s="8">
        <v>0</v>
      </c>
      <c r="CI204" s="8">
        <v>0</v>
      </c>
      <c r="CJ204" s="8">
        <v>0</v>
      </c>
      <c r="CK204" s="8">
        <v>0</v>
      </c>
      <c r="CL204" s="8">
        <v>0</v>
      </c>
      <c r="CM204" s="8">
        <v>0</v>
      </c>
      <c r="CN204" s="8">
        <v>0</v>
      </c>
      <c r="CO204" s="8">
        <v>0</v>
      </c>
      <c r="CP204" s="8">
        <v>0</v>
      </c>
      <c r="CQ204" s="8">
        <v>0</v>
      </c>
      <c r="CR204" s="13" t="s">
        <v>2772</v>
      </c>
      <c r="CS204" s="13" t="s">
        <v>2772</v>
      </c>
      <c r="CT204" s="13" t="s">
        <v>2772</v>
      </c>
      <c r="CU204" s="8">
        <v>11837773</v>
      </c>
      <c r="CV204" s="8">
        <v>0</v>
      </c>
      <c r="CW204" s="8">
        <v>0</v>
      </c>
      <c r="CX204" s="8">
        <v>11837773</v>
      </c>
      <c r="CY204" s="8">
        <v>0</v>
      </c>
      <c r="CZ204" s="8">
        <v>0</v>
      </c>
      <c r="DA204" s="13" t="s">
        <v>2772</v>
      </c>
      <c r="DB204" s="13" t="s">
        <v>2772</v>
      </c>
      <c r="DC204" s="13" t="s">
        <v>2772</v>
      </c>
      <c r="DD204" s="13" t="s">
        <v>2772</v>
      </c>
      <c r="DE204" s="8">
        <v>0</v>
      </c>
      <c r="DF204" s="8">
        <v>0</v>
      </c>
      <c r="DG204" s="8">
        <v>0</v>
      </c>
      <c r="DH204" s="8">
        <v>0</v>
      </c>
      <c r="DI204" s="17">
        <v>0</v>
      </c>
    </row>
    <row r="205" s="1" customFormat="1" ht="15.4" customHeight="1" spans="1:113">
      <c r="A205" s="9" t="s">
        <v>3110</v>
      </c>
      <c r="B205" s="10"/>
      <c r="C205" s="10" t="s">
        <v>2275</v>
      </c>
      <c r="D205" s="10" t="s">
        <v>3111</v>
      </c>
      <c r="E205" s="8">
        <v>2800000</v>
      </c>
      <c r="F205" s="8">
        <v>350000</v>
      </c>
      <c r="G205" s="8">
        <v>240000</v>
      </c>
      <c r="H205" s="8">
        <v>20000</v>
      </c>
      <c r="I205" s="8">
        <v>0</v>
      </c>
      <c r="J205" s="8">
        <v>0</v>
      </c>
      <c r="K205" s="8">
        <v>90000</v>
      </c>
      <c r="L205" s="8">
        <v>0</v>
      </c>
      <c r="M205" s="8">
        <v>0</v>
      </c>
      <c r="N205" s="8">
        <v>0</v>
      </c>
      <c r="O205" s="8">
        <v>0</v>
      </c>
      <c r="P205" s="8">
        <v>0</v>
      </c>
      <c r="Q205" s="8">
        <v>0</v>
      </c>
      <c r="R205" s="8">
        <v>0</v>
      </c>
      <c r="S205" s="8">
        <v>0</v>
      </c>
      <c r="T205" s="8">
        <v>2450000</v>
      </c>
      <c r="U205" s="8">
        <v>340000</v>
      </c>
      <c r="V205" s="8">
        <v>20000</v>
      </c>
      <c r="W205" s="8">
        <v>0</v>
      </c>
      <c r="X205" s="8">
        <v>0</v>
      </c>
      <c r="Y205" s="8">
        <v>110000</v>
      </c>
      <c r="Z205" s="8">
        <v>210000</v>
      </c>
      <c r="AA205" s="8">
        <v>0</v>
      </c>
      <c r="AB205" s="8">
        <v>0</v>
      </c>
      <c r="AC205" s="8">
        <v>0</v>
      </c>
      <c r="AD205" s="8">
        <v>0</v>
      </c>
      <c r="AE205" s="8">
        <v>0</v>
      </c>
      <c r="AF205" s="8">
        <v>0</v>
      </c>
      <c r="AG205" s="8">
        <v>220000</v>
      </c>
      <c r="AH205" s="8">
        <v>0</v>
      </c>
      <c r="AI205" s="8">
        <v>0</v>
      </c>
      <c r="AJ205" s="8">
        <v>240000</v>
      </c>
      <c r="AK205" s="8">
        <v>390000</v>
      </c>
      <c r="AL205" s="8">
        <v>0</v>
      </c>
      <c r="AM205" s="8">
        <v>0</v>
      </c>
      <c r="AN205" s="8">
        <v>790000</v>
      </c>
      <c r="AO205" s="8">
        <v>0</v>
      </c>
      <c r="AP205" s="8">
        <v>0</v>
      </c>
      <c r="AQ205" s="8">
        <v>0</v>
      </c>
      <c r="AR205" s="8">
        <v>0</v>
      </c>
      <c r="AS205" s="8">
        <v>0</v>
      </c>
      <c r="AT205" s="8">
        <v>0</v>
      </c>
      <c r="AU205" s="8">
        <v>130000</v>
      </c>
      <c r="AV205" s="8">
        <v>0</v>
      </c>
      <c r="AW205" s="8">
        <v>0</v>
      </c>
      <c r="AX205" s="8">
        <v>0</v>
      </c>
      <c r="AY205" s="8">
        <v>0</v>
      </c>
      <c r="AZ205" s="8">
        <v>0</v>
      </c>
      <c r="BA205" s="8">
        <v>0</v>
      </c>
      <c r="BB205" s="8">
        <v>0</v>
      </c>
      <c r="BC205" s="8">
        <v>0</v>
      </c>
      <c r="BD205" s="8">
        <v>0</v>
      </c>
      <c r="BE205" s="8">
        <v>0</v>
      </c>
      <c r="BF205" s="8">
        <v>0</v>
      </c>
      <c r="BG205" s="8">
        <v>0</v>
      </c>
      <c r="BH205" s="8">
        <v>0</v>
      </c>
      <c r="BI205" s="8">
        <v>0</v>
      </c>
      <c r="BJ205" s="8">
        <v>0</v>
      </c>
      <c r="BK205" s="8">
        <v>0</v>
      </c>
      <c r="BL205" s="8">
        <v>0</v>
      </c>
      <c r="BM205" s="8">
        <v>0</v>
      </c>
      <c r="BN205" s="13" t="s">
        <v>2772</v>
      </c>
      <c r="BO205" s="13" t="s">
        <v>2772</v>
      </c>
      <c r="BP205" s="13" t="s">
        <v>2772</v>
      </c>
      <c r="BQ205" s="13" t="s">
        <v>2772</v>
      </c>
      <c r="BR205" s="13" t="s">
        <v>2772</v>
      </c>
      <c r="BS205" s="13" t="s">
        <v>2772</v>
      </c>
      <c r="BT205" s="13" t="s">
        <v>2772</v>
      </c>
      <c r="BU205" s="13" t="s">
        <v>2772</v>
      </c>
      <c r="BV205" s="13" t="s">
        <v>2772</v>
      </c>
      <c r="BW205" s="13" t="s">
        <v>2772</v>
      </c>
      <c r="BX205" s="13" t="s">
        <v>2772</v>
      </c>
      <c r="BY205" s="13" t="s">
        <v>2772</v>
      </c>
      <c r="BZ205" s="13" t="s">
        <v>2772</v>
      </c>
      <c r="CA205" s="8">
        <v>0</v>
      </c>
      <c r="CB205" s="8">
        <v>0</v>
      </c>
      <c r="CC205" s="8">
        <v>0</v>
      </c>
      <c r="CD205" s="8">
        <v>0</v>
      </c>
      <c r="CE205" s="8">
        <v>0</v>
      </c>
      <c r="CF205" s="8">
        <v>0</v>
      </c>
      <c r="CG205" s="8">
        <v>0</v>
      </c>
      <c r="CH205" s="8">
        <v>0</v>
      </c>
      <c r="CI205" s="8">
        <v>0</v>
      </c>
      <c r="CJ205" s="8">
        <v>0</v>
      </c>
      <c r="CK205" s="8">
        <v>0</v>
      </c>
      <c r="CL205" s="8">
        <v>0</v>
      </c>
      <c r="CM205" s="8">
        <v>0</v>
      </c>
      <c r="CN205" s="8">
        <v>0</v>
      </c>
      <c r="CO205" s="8">
        <v>0</v>
      </c>
      <c r="CP205" s="8">
        <v>0</v>
      </c>
      <c r="CQ205" s="8">
        <v>0</v>
      </c>
      <c r="CR205" s="13" t="s">
        <v>2772</v>
      </c>
      <c r="CS205" s="13" t="s">
        <v>2772</v>
      </c>
      <c r="CT205" s="13" t="s">
        <v>2772</v>
      </c>
      <c r="CU205" s="8">
        <v>0</v>
      </c>
      <c r="CV205" s="8">
        <v>0</v>
      </c>
      <c r="CW205" s="8">
        <v>0</v>
      </c>
      <c r="CX205" s="8">
        <v>0</v>
      </c>
      <c r="CY205" s="8">
        <v>0</v>
      </c>
      <c r="CZ205" s="8">
        <v>0</v>
      </c>
      <c r="DA205" s="13" t="s">
        <v>2772</v>
      </c>
      <c r="DB205" s="13" t="s">
        <v>2772</v>
      </c>
      <c r="DC205" s="13" t="s">
        <v>2772</v>
      </c>
      <c r="DD205" s="13" t="s">
        <v>2772</v>
      </c>
      <c r="DE205" s="8">
        <v>0</v>
      </c>
      <c r="DF205" s="8">
        <v>0</v>
      </c>
      <c r="DG205" s="8">
        <v>0</v>
      </c>
      <c r="DH205" s="8">
        <v>0</v>
      </c>
      <c r="DI205" s="17">
        <v>0</v>
      </c>
    </row>
    <row r="206" s="1" customFormat="1" ht="15.4" customHeight="1" spans="1:113">
      <c r="A206" s="9" t="s">
        <v>3112</v>
      </c>
      <c r="B206" s="10"/>
      <c r="C206" s="10" t="s">
        <v>2275</v>
      </c>
      <c r="D206" s="10" t="s">
        <v>3113</v>
      </c>
      <c r="E206" s="8">
        <v>17670207.39</v>
      </c>
      <c r="F206" s="8">
        <v>15255647.55</v>
      </c>
      <c r="G206" s="8">
        <v>6403072.59</v>
      </c>
      <c r="H206" s="8">
        <v>2204861.48</v>
      </c>
      <c r="I206" s="8">
        <v>277376</v>
      </c>
      <c r="J206" s="8">
        <v>8807</v>
      </c>
      <c r="K206" s="8">
        <v>0</v>
      </c>
      <c r="L206" s="8">
        <v>963130.52</v>
      </c>
      <c r="M206" s="8">
        <v>950699.9</v>
      </c>
      <c r="N206" s="8">
        <v>589340.86</v>
      </c>
      <c r="O206" s="8">
        <v>0</v>
      </c>
      <c r="P206" s="8">
        <v>74753.22</v>
      </c>
      <c r="Q206" s="8">
        <v>765020.9</v>
      </c>
      <c r="R206" s="8">
        <v>0</v>
      </c>
      <c r="S206" s="8">
        <v>3018585.08</v>
      </c>
      <c r="T206" s="8">
        <v>2414559.84</v>
      </c>
      <c r="U206" s="8">
        <v>185904.7</v>
      </c>
      <c r="V206" s="8">
        <v>15100</v>
      </c>
      <c r="W206" s="8">
        <v>0</v>
      </c>
      <c r="X206" s="8">
        <v>0</v>
      </c>
      <c r="Y206" s="8">
        <v>0</v>
      </c>
      <c r="Z206" s="8">
        <v>154271.5</v>
      </c>
      <c r="AA206" s="8">
        <v>40500</v>
      </c>
      <c r="AB206" s="8">
        <v>2812</v>
      </c>
      <c r="AC206" s="8">
        <v>0</v>
      </c>
      <c r="AD206" s="8">
        <v>510462</v>
      </c>
      <c r="AE206" s="8">
        <v>0</v>
      </c>
      <c r="AF206" s="8">
        <v>455539</v>
      </c>
      <c r="AG206" s="8">
        <v>86754</v>
      </c>
      <c r="AH206" s="8">
        <v>2128</v>
      </c>
      <c r="AI206" s="8">
        <v>1800</v>
      </c>
      <c r="AJ206" s="8">
        <v>38524</v>
      </c>
      <c r="AK206" s="8">
        <v>0</v>
      </c>
      <c r="AL206" s="8">
        <v>0</v>
      </c>
      <c r="AM206" s="8">
        <v>0</v>
      </c>
      <c r="AN206" s="8">
        <v>154200</v>
      </c>
      <c r="AO206" s="8">
        <v>438500</v>
      </c>
      <c r="AP206" s="8">
        <v>5865</v>
      </c>
      <c r="AQ206" s="8">
        <v>0</v>
      </c>
      <c r="AR206" s="8">
        <v>135888.74</v>
      </c>
      <c r="AS206" s="8">
        <v>67800</v>
      </c>
      <c r="AT206" s="8">
        <v>0</v>
      </c>
      <c r="AU206" s="8">
        <v>118510.9</v>
      </c>
      <c r="AV206" s="8">
        <v>0</v>
      </c>
      <c r="AW206" s="8">
        <v>0</v>
      </c>
      <c r="AX206" s="8">
        <v>0</v>
      </c>
      <c r="AY206" s="8">
        <v>0</v>
      </c>
      <c r="AZ206" s="8">
        <v>0</v>
      </c>
      <c r="BA206" s="8">
        <v>0</v>
      </c>
      <c r="BB206" s="8">
        <v>0</v>
      </c>
      <c r="BC206" s="8">
        <v>0</v>
      </c>
      <c r="BD206" s="8">
        <v>0</v>
      </c>
      <c r="BE206" s="8">
        <v>0</v>
      </c>
      <c r="BF206" s="8">
        <v>0</v>
      </c>
      <c r="BG206" s="8">
        <v>0</v>
      </c>
      <c r="BH206" s="8">
        <v>0</v>
      </c>
      <c r="BI206" s="8">
        <v>0</v>
      </c>
      <c r="BJ206" s="8">
        <v>0</v>
      </c>
      <c r="BK206" s="8">
        <v>0</v>
      </c>
      <c r="BL206" s="8">
        <v>0</v>
      </c>
      <c r="BM206" s="8">
        <v>0</v>
      </c>
      <c r="BN206" s="13" t="s">
        <v>2772</v>
      </c>
      <c r="BO206" s="13" t="s">
        <v>2772</v>
      </c>
      <c r="BP206" s="13" t="s">
        <v>2772</v>
      </c>
      <c r="BQ206" s="13" t="s">
        <v>2772</v>
      </c>
      <c r="BR206" s="13" t="s">
        <v>2772</v>
      </c>
      <c r="BS206" s="13" t="s">
        <v>2772</v>
      </c>
      <c r="BT206" s="13" t="s">
        <v>2772</v>
      </c>
      <c r="BU206" s="13" t="s">
        <v>2772</v>
      </c>
      <c r="BV206" s="13" t="s">
        <v>2772</v>
      </c>
      <c r="BW206" s="13" t="s">
        <v>2772</v>
      </c>
      <c r="BX206" s="13" t="s">
        <v>2772</v>
      </c>
      <c r="BY206" s="13" t="s">
        <v>2772</v>
      </c>
      <c r="BZ206" s="13" t="s">
        <v>2772</v>
      </c>
      <c r="CA206" s="8">
        <v>0</v>
      </c>
      <c r="CB206" s="8">
        <v>0</v>
      </c>
      <c r="CC206" s="8">
        <v>0</v>
      </c>
      <c r="CD206" s="8">
        <v>0</v>
      </c>
      <c r="CE206" s="8">
        <v>0</v>
      </c>
      <c r="CF206" s="8">
        <v>0</v>
      </c>
      <c r="CG206" s="8">
        <v>0</v>
      </c>
      <c r="CH206" s="8">
        <v>0</v>
      </c>
      <c r="CI206" s="8">
        <v>0</v>
      </c>
      <c r="CJ206" s="8">
        <v>0</v>
      </c>
      <c r="CK206" s="8">
        <v>0</v>
      </c>
      <c r="CL206" s="8">
        <v>0</v>
      </c>
      <c r="CM206" s="8">
        <v>0</v>
      </c>
      <c r="CN206" s="8">
        <v>0</v>
      </c>
      <c r="CO206" s="8">
        <v>0</v>
      </c>
      <c r="CP206" s="8">
        <v>0</v>
      </c>
      <c r="CQ206" s="8">
        <v>0</v>
      </c>
      <c r="CR206" s="13" t="s">
        <v>2772</v>
      </c>
      <c r="CS206" s="13" t="s">
        <v>2772</v>
      </c>
      <c r="CT206" s="13" t="s">
        <v>2772</v>
      </c>
      <c r="CU206" s="8">
        <v>0</v>
      </c>
      <c r="CV206" s="8">
        <v>0</v>
      </c>
      <c r="CW206" s="8">
        <v>0</v>
      </c>
      <c r="CX206" s="8">
        <v>0</v>
      </c>
      <c r="CY206" s="8">
        <v>0</v>
      </c>
      <c r="CZ206" s="8">
        <v>0</v>
      </c>
      <c r="DA206" s="13" t="s">
        <v>2772</v>
      </c>
      <c r="DB206" s="13" t="s">
        <v>2772</v>
      </c>
      <c r="DC206" s="13" t="s">
        <v>2772</v>
      </c>
      <c r="DD206" s="13" t="s">
        <v>2772</v>
      </c>
      <c r="DE206" s="8">
        <v>0</v>
      </c>
      <c r="DF206" s="8">
        <v>0</v>
      </c>
      <c r="DG206" s="8">
        <v>0</v>
      </c>
      <c r="DH206" s="8">
        <v>0</v>
      </c>
      <c r="DI206" s="17">
        <v>0</v>
      </c>
    </row>
    <row r="207" s="1" customFormat="1" ht="15.4" customHeight="1" spans="1:113">
      <c r="A207" s="9" t="s">
        <v>3114</v>
      </c>
      <c r="B207" s="10"/>
      <c r="C207" s="10" t="s">
        <v>2275</v>
      </c>
      <c r="D207" s="10" t="s">
        <v>3115</v>
      </c>
      <c r="E207" s="8">
        <v>17670207.39</v>
      </c>
      <c r="F207" s="8">
        <v>15255647.55</v>
      </c>
      <c r="G207" s="8">
        <v>6403072.59</v>
      </c>
      <c r="H207" s="8">
        <v>2204861.48</v>
      </c>
      <c r="I207" s="8">
        <v>277376</v>
      </c>
      <c r="J207" s="8">
        <v>8807</v>
      </c>
      <c r="K207" s="8">
        <v>0</v>
      </c>
      <c r="L207" s="8">
        <v>963130.52</v>
      </c>
      <c r="M207" s="8">
        <v>950699.9</v>
      </c>
      <c r="N207" s="8">
        <v>589340.86</v>
      </c>
      <c r="O207" s="8">
        <v>0</v>
      </c>
      <c r="P207" s="8">
        <v>74753.22</v>
      </c>
      <c r="Q207" s="8">
        <v>765020.9</v>
      </c>
      <c r="R207" s="8">
        <v>0</v>
      </c>
      <c r="S207" s="8">
        <v>3018585.08</v>
      </c>
      <c r="T207" s="8">
        <v>2414559.84</v>
      </c>
      <c r="U207" s="8">
        <v>185904.7</v>
      </c>
      <c r="V207" s="8">
        <v>15100</v>
      </c>
      <c r="W207" s="8">
        <v>0</v>
      </c>
      <c r="X207" s="8">
        <v>0</v>
      </c>
      <c r="Y207" s="8">
        <v>0</v>
      </c>
      <c r="Z207" s="8">
        <v>154271.5</v>
      </c>
      <c r="AA207" s="8">
        <v>40500</v>
      </c>
      <c r="AB207" s="8">
        <v>2812</v>
      </c>
      <c r="AC207" s="8">
        <v>0</v>
      </c>
      <c r="AD207" s="8">
        <v>510462</v>
      </c>
      <c r="AE207" s="8">
        <v>0</v>
      </c>
      <c r="AF207" s="8">
        <v>455539</v>
      </c>
      <c r="AG207" s="8">
        <v>86754</v>
      </c>
      <c r="AH207" s="8">
        <v>2128</v>
      </c>
      <c r="AI207" s="8">
        <v>1800</v>
      </c>
      <c r="AJ207" s="8">
        <v>38524</v>
      </c>
      <c r="AK207" s="8">
        <v>0</v>
      </c>
      <c r="AL207" s="8">
        <v>0</v>
      </c>
      <c r="AM207" s="8">
        <v>0</v>
      </c>
      <c r="AN207" s="8">
        <v>154200</v>
      </c>
      <c r="AO207" s="8">
        <v>438500</v>
      </c>
      <c r="AP207" s="8">
        <v>5865</v>
      </c>
      <c r="AQ207" s="8">
        <v>0</v>
      </c>
      <c r="AR207" s="8">
        <v>135888.74</v>
      </c>
      <c r="AS207" s="8">
        <v>67800</v>
      </c>
      <c r="AT207" s="8">
        <v>0</v>
      </c>
      <c r="AU207" s="8">
        <v>118510.9</v>
      </c>
      <c r="AV207" s="8">
        <v>0</v>
      </c>
      <c r="AW207" s="8">
        <v>0</v>
      </c>
      <c r="AX207" s="8">
        <v>0</v>
      </c>
      <c r="AY207" s="8">
        <v>0</v>
      </c>
      <c r="AZ207" s="8">
        <v>0</v>
      </c>
      <c r="BA207" s="8">
        <v>0</v>
      </c>
      <c r="BB207" s="8">
        <v>0</v>
      </c>
      <c r="BC207" s="8">
        <v>0</v>
      </c>
      <c r="BD207" s="8">
        <v>0</v>
      </c>
      <c r="BE207" s="8">
        <v>0</v>
      </c>
      <c r="BF207" s="8">
        <v>0</v>
      </c>
      <c r="BG207" s="8">
        <v>0</v>
      </c>
      <c r="BH207" s="8">
        <v>0</v>
      </c>
      <c r="BI207" s="8">
        <v>0</v>
      </c>
      <c r="BJ207" s="8">
        <v>0</v>
      </c>
      <c r="BK207" s="8">
        <v>0</v>
      </c>
      <c r="BL207" s="8">
        <v>0</v>
      </c>
      <c r="BM207" s="8">
        <v>0</v>
      </c>
      <c r="BN207" s="13" t="s">
        <v>2772</v>
      </c>
      <c r="BO207" s="13" t="s">
        <v>2772</v>
      </c>
      <c r="BP207" s="13" t="s">
        <v>2772</v>
      </c>
      <c r="BQ207" s="13" t="s">
        <v>2772</v>
      </c>
      <c r="BR207" s="13" t="s">
        <v>2772</v>
      </c>
      <c r="BS207" s="13" t="s">
        <v>2772</v>
      </c>
      <c r="BT207" s="13" t="s">
        <v>2772</v>
      </c>
      <c r="BU207" s="13" t="s">
        <v>2772</v>
      </c>
      <c r="BV207" s="13" t="s">
        <v>2772</v>
      </c>
      <c r="BW207" s="13" t="s">
        <v>2772</v>
      </c>
      <c r="BX207" s="13" t="s">
        <v>2772</v>
      </c>
      <c r="BY207" s="13" t="s">
        <v>2772</v>
      </c>
      <c r="BZ207" s="13" t="s">
        <v>2772</v>
      </c>
      <c r="CA207" s="8">
        <v>0</v>
      </c>
      <c r="CB207" s="8">
        <v>0</v>
      </c>
      <c r="CC207" s="8">
        <v>0</v>
      </c>
      <c r="CD207" s="8">
        <v>0</v>
      </c>
      <c r="CE207" s="8">
        <v>0</v>
      </c>
      <c r="CF207" s="8">
        <v>0</v>
      </c>
      <c r="CG207" s="8">
        <v>0</v>
      </c>
      <c r="CH207" s="8">
        <v>0</v>
      </c>
      <c r="CI207" s="8">
        <v>0</v>
      </c>
      <c r="CJ207" s="8">
        <v>0</v>
      </c>
      <c r="CK207" s="8">
        <v>0</v>
      </c>
      <c r="CL207" s="8">
        <v>0</v>
      </c>
      <c r="CM207" s="8">
        <v>0</v>
      </c>
      <c r="CN207" s="8">
        <v>0</v>
      </c>
      <c r="CO207" s="8">
        <v>0</v>
      </c>
      <c r="CP207" s="8">
        <v>0</v>
      </c>
      <c r="CQ207" s="8">
        <v>0</v>
      </c>
      <c r="CR207" s="13" t="s">
        <v>2772</v>
      </c>
      <c r="CS207" s="13" t="s">
        <v>2772</v>
      </c>
      <c r="CT207" s="13" t="s">
        <v>2772</v>
      </c>
      <c r="CU207" s="8">
        <v>0</v>
      </c>
      <c r="CV207" s="8">
        <v>0</v>
      </c>
      <c r="CW207" s="8">
        <v>0</v>
      </c>
      <c r="CX207" s="8">
        <v>0</v>
      </c>
      <c r="CY207" s="8">
        <v>0</v>
      </c>
      <c r="CZ207" s="8">
        <v>0</v>
      </c>
      <c r="DA207" s="13" t="s">
        <v>2772</v>
      </c>
      <c r="DB207" s="13" t="s">
        <v>2772</v>
      </c>
      <c r="DC207" s="13" t="s">
        <v>2772</v>
      </c>
      <c r="DD207" s="13" t="s">
        <v>2772</v>
      </c>
      <c r="DE207" s="8">
        <v>0</v>
      </c>
      <c r="DF207" s="8">
        <v>0</v>
      </c>
      <c r="DG207" s="8">
        <v>0</v>
      </c>
      <c r="DH207" s="8">
        <v>0</v>
      </c>
      <c r="DI207" s="17">
        <v>0</v>
      </c>
    </row>
    <row r="208" s="1" customFormat="1" ht="15.4" customHeight="1" spans="1:113">
      <c r="A208" s="9" t="s">
        <v>3116</v>
      </c>
      <c r="B208" s="10"/>
      <c r="C208" s="10" t="s">
        <v>2275</v>
      </c>
      <c r="D208" s="10" t="s">
        <v>3117</v>
      </c>
      <c r="E208" s="8">
        <v>6340000</v>
      </c>
      <c r="F208" s="8">
        <v>0</v>
      </c>
      <c r="G208" s="8">
        <v>0</v>
      </c>
      <c r="H208" s="8">
        <v>0</v>
      </c>
      <c r="I208" s="8">
        <v>0</v>
      </c>
      <c r="J208" s="8">
        <v>0</v>
      </c>
      <c r="K208" s="8">
        <v>0</v>
      </c>
      <c r="L208" s="8">
        <v>0</v>
      </c>
      <c r="M208" s="8">
        <v>0</v>
      </c>
      <c r="N208" s="8">
        <v>0</v>
      </c>
      <c r="O208" s="8">
        <v>0</v>
      </c>
      <c r="P208" s="8">
        <v>0</v>
      </c>
      <c r="Q208" s="8">
        <v>0</v>
      </c>
      <c r="R208" s="8">
        <v>0</v>
      </c>
      <c r="S208" s="8">
        <v>0</v>
      </c>
      <c r="T208" s="8">
        <v>6340000</v>
      </c>
      <c r="U208" s="8">
        <v>0</v>
      </c>
      <c r="V208" s="8">
        <v>0</v>
      </c>
      <c r="W208" s="8">
        <v>0</v>
      </c>
      <c r="X208" s="8">
        <v>0</v>
      </c>
      <c r="Y208" s="8">
        <v>0</v>
      </c>
      <c r="Z208" s="8">
        <v>0</v>
      </c>
      <c r="AA208" s="8">
        <v>0</v>
      </c>
      <c r="AB208" s="8">
        <v>0</v>
      </c>
      <c r="AC208" s="8">
        <v>0</v>
      </c>
      <c r="AD208" s="8">
        <v>0</v>
      </c>
      <c r="AE208" s="8">
        <v>0</v>
      </c>
      <c r="AF208" s="8">
        <v>6340000</v>
      </c>
      <c r="AG208" s="8">
        <v>0</v>
      </c>
      <c r="AH208" s="8">
        <v>0</v>
      </c>
      <c r="AI208" s="8">
        <v>0</v>
      </c>
      <c r="AJ208" s="8">
        <v>0</v>
      </c>
      <c r="AK208" s="8">
        <v>0</v>
      </c>
      <c r="AL208" s="8">
        <v>0</v>
      </c>
      <c r="AM208" s="8">
        <v>0</v>
      </c>
      <c r="AN208" s="8">
        <v>0</v>
      </c>
      <c r="AO208" s="8">
        <v>0</v>
      </c>
      <c r="AP208" s="8">
        <v>0</v>
      </c>
      <c r="AQ208" s="8">
        <v>0</v>
      </c>
      <c r="AR208" s="8">
        <v>0</v>
      </c>
      <c r="AS208" s="8">
        <v>0</v>
      </c>
      <c r="AT208" s="8">
        <v>0</v>
      </c>
      <c r="AU208" s="8">
        <v>0</v>
      </c>
      <c r="AV208" s="8">
        <v>0</v>
      </c>
      <c r="AW208" s="8">
        <v>0</v>
      </c>
      <c r="AX208" s="8">
        <v>0</v>
      </c>
      <c r="AY208" s="8">
        <v>0</v>
      </c>
      <c r="AZ208" s="8">
        <v>0</v>
      </c>
      <c r="BA208" s="8">
        <v>0</v>
      </c>
      <c r="BB208" s="8">
        <v>0</v>
      </c>
      <c r="BC208" s="8">
        <v>0</v>
      </c>
      <c r="BD208" s="8">
        <v>0</v>
      </c>
      <c r="BE208" s="8">
        <v>0</v>
      </c>
      <c r="BF208" s="8">
        <v>0</v>
      </c>
      <c r="BG208" s="8">
        <v>0</v>
      </c>
      <c r="BH208" s="8">
        <v>0</v>
      </c>
      <c r="BI208" s="8">
        <v>0</v>
      </c>
      <c r="BJ208" s="8">
        <v>0</v>
      </c>
      <c r="BK208" s="8">
        <v>0</v>
      </c>
      <c r="BL208" s="8">
        <v>0</v>
      </c>
      <c r="BM208" s="8">
        <v>0</v>
      </c>
      <c r="BN208" s="13" t="s">
        <v>2772</v>
      </c>
      <c r="BO208" s="13" t="s">
        <v>2772</v>
      </c>
      <c r="BP208" s="13" t="s">
        <v>2772</v>
      </c>
      <c r="BQ208" s="13" t="s">
        <v>2772</v>
      </c>
      <c r="BR208" s="13" t="s">
        <v>2772</v>
      </c>
      <c r="BS208" s="13" t="s">
        <v>2772</v>
      </c>
      <c r="BT208" s="13" t="s">
        <v>2772</v>
      </c>
      <c r="BU208" s="13" t="s">
        <v>2772</v>
      </c>
      <c r="BV208" s="13" t="s">
        <v>2772</v>
      </c>
      <c r="BW208" s="13" t="s">
        <v>2772</v>
      </c>
      <c r="BX208" s="13" t="s">
        <v>2772</v>
      </c>
      <c r="BY208" s="13" t="s">
        <v>2772</v>
      </c>
      <c r="BZ208" s="13" t="s">
        <v>2772</v>
      </c>
      <c r="CA208" s="8">
        <v>0</v>
      </c>
      <c r="CB208" s="8">
        <v>0</v>
      </c>
      <c r="CC208" s="8">
        <v>0</v>
      </c>
      <c r="CD208" s="8">
        <v>0</v>
      </c>
      <c r="CE208" s="8">
        <v>0</v>
      </c>
      <c r="CF208" s="8">
        <v>0</v>
      </c>
      <c r="CG208" s="8">
        <v>0</v>
      </c>
      <c r="CH208" s="8">
        <v>0</v>
      </c>
      <c r="CI208" s="8">
        <v>0</v>
      </c>
      <c r="CJ208" s="8">
        <v>0</v>
      </c>
      <c r="CK208" s="8">
        <v>0</v>
      </c>
      <c r="CL208" s="8">
        <v>0</v>
      </c>
      <c r="CM208" s="8">
        <v>0</v>
      </c>
      <c r="CN208" s="8">
        <v>0</v>
      </c>
      <c r="CO208" s="8">
        <v>0</v>
      </c>
      <c r="CP208" s="8">
        <v>0</v>
      </c>
      <c r="CQ208" s="8">
        <v>0</v>
      </c>
      <c r="CR208" s="13" t="s">
        <v>2772</v>
      </c>
      <c r="CS208" s="13" t="s">
        <v>2772</v>
      </c>
      <c r="CT208" s="13" t="s">
        <v>2772</v>
      </c>
      <c r="CU208" s="8">
        <v>0</v>
      </c>
      <c r="CV208" s="8">
        <v>0</v>
      </c>
      <c r="CW208" s="8">
        <v>0</v>
      </c>
      <c r="CX208" s="8">
        <v>0</v>
      </c>
      <c r="CY208" s="8">
        <v>0</v>
      </c>
      <c r="CZ208" s="8">
        <v>0</v>
      </c>
      <c r="DA208" s="13" t="s">
        <v>2772</v>
      </c>
      <c r="DB208" s="13" t="s">
        <v>2772</v>
      </c>
      <c r="DC208" s="13" t="s">
        <v>2772</v>
      </c>
      <c r="DD208" s="13" t="s">
        <v>2772</v>
      </c>
      <c r="DE208" s="8">
        <v>0</v>
      </c>
      <c r="DF208" s="8">
        <v>0</v>
      </c>
      <c r="DG208" s="8">
        <v>0</v>
      </c>
      <c r="DH208" s="8">
        <v>0</v>
      </c>
      <c r="DI208" s="17">
        <v>0</v>
      </c>
    </row>
    <row r="209" s="1" customFormat="1" ht="15.4" customHeight="1" spans="1:113">
      <c r="A209" s="9" t="s">
        <v>3118</v>
      </c>
      <c r="B209" s="10"/>
      <c r="C209" s="10" t="s">
        <v>2275</v>
      </c>
      <c r="D209" s="10" t="s">
        <v>3119</v>
      </c>
      <c r="E209" s="8">
        <v>6340000</v>
      </c>
      <c r="F209" s="8">
        <v>0</v>
      </c>
      <c r="G209" s="8">
        <v>0</v>
      </c>
      <c r="H209" s="8">
        <v>0</v>
      </c>
      <c r="I209" s="8">
        <v>0</v>
      </c>
      <c r="J209" s="8">
        <v>0</v>
      </c>
      <c r="K209" s="8">
        <v>0</v>
      </c>
      <c r="L209" s="8">
        <v>0</v>
      </c>
      <c r="M209" s="8">
        <v>0</v>
      </c>
      <c r="N209" s="8">
        <v>0</v>
      </c>
      <c r="O209" s="8">
        <v>0</v>
      </c>
      <c r="P209" s="8">
        <v>0</v>
      </c>
      <c r="Q209" s="8">
        <v>0</v>
      </c>
      <c r="R209" s="8">
        <v>0</v>
      </c>
      <c r="S209" s="8">
        <v>0</v>
      </c>
      <c r="T209" s="8">
        <v>6340000</v>
      </c>
      <c r="U209" s="8">
        <v>0</v>
      </c>
      <c r="V209" s="8">
        <v>0</v>
      </c>
      <c r="W209" s="8">
        <v>0</v>
      </c>
      <c r="X209" s="8">
        <v>0</v>
      </c>
      <c r="Y209" s="8">
        <v>0</v>
      </c>
      <c r="Z209" s="8">
        <v>0</v>
      </c>
      <c r="AA209" s="8">
        <v>0</v>
      </c>
      <c r="AB209" s="8">
        <v>0</v>
      </c>
      <c r="AC209" s="8">
        <v>0</v>
      </c>
      <c r="AD209" s="8">
        <v>0</v>
      </c>
      <c r="AE209" s="8">
        <v>0</v>
      </c>
      <c r="AF209" s="8">
        <v>6340000</v>
      </c>
      <c r="AG209" s="8">
        <v>0</v>
      </c>
      <c r="AH209" s="8">
        <v>0</v>
      </c>
      <c r="AI209" s="8">
        <v>0</v>
      </c>
      <c r="AJ209" s="8">
        <v>0</v>
      </c>
      <c r="AK209" s="8">
        <v>0</v>
      </c>
      <c r="AL209" s="8">
        <v>0</v>
      </c>
      <c r="AM209" s="8">
        <v>0</v>
      </c>
      <c r="AN209" s="8">
        <v>0</v>
      </c>
      <c r="AO209" s="8">
        <v>0</v>
      </c>
      <c r="AP209" s="8">
        <v>0</v>
      </c>
      <c r="AQ209" s="8">
        <v>0</v>
      </c>
      <c r="AR209" s="8">
        <v>0</v>
      </c>
      <c r="AS209" s="8">
        <v>0</v>
      </c>
      <c r="AT209" s="8">
        <v>0</v>
      </c>
      <c r="AU209" s="8">
        <v>0</v>
      </c>
      <c r="AV209" s="8">
        <v>0</v>
      </c>
      <c r="AW209" s="8">
        <v>0</v>
      </c>
      <c r="AX209" s="8">
        <v>0</v>
      </c>
      <c r="AY209" s="8">
        <v>0</v>
      </c>
      <c r="AZ209" s="8">
        <v>0</v>
      </c>
      <c r="BA209" s="8">
        <v>0</v>
      </c>
      <c r="BB209" s="8">
        <v>0</v>
      </c>
      <c r="BC209" s="8">
        <v>0</v>
      </c>
      <c r="BD209" s="8">
        <v>0</v>
      </c>
      <c r="BE209" s="8">
        <v>0</v>
      </c>
      <c r="BF209" s="8">
        <v>0</v>
      </c>
      <c r="BG209" s="8">
        <v>0</v>
      </c>
      <c r="BH209" s="8">
        <v>0</v>
      </c>
      <c r="BI209" s="8">
        <v>0</v>
      </c>
      <c r="BJ209" s="8">
        <v>0</v>
      </c>
      <c r="BK209" s="8">
        <v>0</v>
      </c>
      <c r="BL209" s="8">
        <v>0</v>
      </c>
      <c r="BM209" s="8">
        <v>0</v>
      </c>
      <c r="BN209" s="13" t="s">
        <v>2772</v>
      </c>
      <c r="BO209" s="13" t="s">
        <v>2772</v>
      </c>
      <c r="BP209" s="13" t="s">
        <v>2772</v>
      </c>
      <c r="BQ209" s="13" t="s">
        <v>2772</v>
      </c>
      <c r="BR209" s="13" t="s">
        <v>2772</v>
      </c>
      <c r="BS209" s="13" t="s">
        <v>2772</v>
      </c>
      <c r="BT209" s="13" t="s">
        <v>2772</v>
      </c>
      <c r="BU209" s="13" t="s">
        <v>2772</v>
      </c>
      <c r="BV209" s="13" t="s">
        <v>2772</v>
      </c>
      <c r="BW209" s="13" t="s">
        <v>2772</v>
      </c>
      <c r="BX209" s="13" t="s">
        <v>2772</v>
      </c>
      <c r="BY209" s="13" t="s">
        <v>2772</v>
      </c>
      <c r="BZ209" s="13" t="s">
        <v>2772</v>
      </c>
      <c r="CA209" s="8">
        <v>0</v>
      </c>
      <c r="CB209" s="8">
        <v>0</v>
      </c>
      <c r="CC209" s="8">
        <v>0</v>
      </c>
      <c r="CD209" s="8">
        <v>0</v>
      </c>
      <c r="CE209" s="8">
        <v>0</v>
      </c>
      <c r="CF209" s="8">
        <v>0</v>
      </c>
      <c r="CG209" s="8">
        <v>0</v>
      </c>
      <c r="CH209" s="8">
        <v>0</v>
      </c>
      <c r="CI209" s="8">
        <v>0</v>
      </c>
      <c r="CJ209" s="8">
        <v>0</v>
      </c>
      <c r="CK209" s="8">
        <v>0</v>
      </c>
      <c r="CL209" s="8">
        <v>0</v>
      </c>
      <c r="CM209" s="8">
        <v>0</v>
      </c>
      <c r="CN209" s="8">
        <v>0</v>
      </c>
      <c r="CO209" s="8">
        <v>0</v>
      </c>
      <c r="CP209" s="8">
        <v>0</v>
      </c>
      <c r="CQ209" s="8">
        <v>0</v>
      </c>
      <c r="CR209" s="13" t="s">
        <v>2772</v>
      </c>
      <c r="CS209" s="13" t="s">
        <v>2772</v>
      </c>
      <c r="CT209" s="13" t="s">
        <v>2772</v>
      </c>
      <c r="CU209" s="8">
        <v>0</v>
      </c>
      <c r="CV209" s="8">
        <v>0</v>
      </c>
      <c r="CW209" s="8">
        <v>0</v>
      </c>
      <c r="CX209" s="8">
        <v>0</v>
      </c>
      <c r="CY209" s="8">
        <v>0</v>
      </c>
      <c r="CZ209" s="8">
        <v>0</v>
      </c>
      <c r="DA209" s="13" t="s">
        <v>2772</v>
      </c>
      <c r="DB209" s="13" t="s">
        <v>2772</v>
      </c>
      <c r="DC209" s="13" t="s">
        <v>2772</v>
      </c>
      <c r="DD209" s="13" t="s">
        <v>2772</v>
      </c>
      <c r="DE209" s="8">
        <v>0</v>
      </c>
      <c r="DF209" s="8">
        <v>0</v>
      </c>
      <c r="DG209" s="8">
        <v>0</v>
      </c>
      <c r="DH209" s="8">
        <v>0</v>
      </c>
      <c r="DI209" s="17">
        <v>0</v>
      </c>
    </row>
    <row r="210" s="1" customFormat="1" ht="15.4" customHeight="1" spans="1:113">
      <c r="A210" s="9" t="s">
        <v>3120</v>
      </c>
      <c r="B210" s="10"/>
      <c r="C210" s="10" t="s">
        <v>2275</v>
      </c>
      <c r="D210" s="10" t="s">
        <v>3121</v>
      </c>
      <c r="E210" s="8">
        <v>47291339.34</v>
      </c>
      <c r="F210" s="8">
        <v>17856192.37</v>
      </c>
      <c r="G210" s="8">
        <v>9925689</v>
      </c>
      <c r="H210" s="8">
        <v>2915571.84</v>
      </c>
      <c r="I210" s="8">
        <v>678958</v>
      </c>
      <c r="J210" s="8">
        <v>0</v>
      </c>
      <c r="K210" s="8">
        <v>698568</v>
      </c>
      <c r="L210" s="8">
        <v>1689758.35</v>
      </c>
      <c r="M210" s="8">
        <v>756895.35</v>
      </c>
      <c r="N210" s="8">
        <v>387957.87</v>
      </c>
      <c r="O210" s="8">
        <v>0</v>
      </c>
      <c r="P210" s="8">
        <v>45897.65</v>
      </c>
      <c r="Q210" s="8">
        <v>756896.31</v>
      </c>
      <c r="R210" s="8">
        <v>0</v>
      </c>
      <c r="S210" s="8">
        <v>0</v>
      </c>
      <c r="T210" s="8">
        <v>28665146.97</v>
      </c>
      <c r="U210" s="8">
        <v>1655489</v>
      </c>
      <c r="V210" s="8">
        <v>156895</v>
      </c>
      <c r="W210" s="8">
        <v>125698</v>
      </c>
      <c r="X210" s="8">
        <v>0</v>
      </c>
      <c r="Y210" s="8">
        <v>23569</v>
      </c>
      <c r="Z210" s="8">
        <v>858965</v>
      </c>
      <c r="AA210" s="8">
        <v>32579</v>
      </c>
      <c r="AB210" s="8">
        <v>0</v>
      </c>
      <c r="AC210" s="8">
        <v>568956</v>
      </c>
      <c r="AD210" s="8">
        <v>1026589</v>
      </c>
      <c r="AE210" s="8">
        <v>0</v>
      </c>
      <c r="AF210" s="8">
        <v>7497173.97</v>
      </c>
      <c r="AG210" s="8">
        <v>851329</v>
      </c>
      <c r="AH210" s="8">
        <v>11589</v>
      </c>
      <c r="AI210" s="8">
        <v>55892</v>
      </c>
      <c r="AJ210" s="8">
        <v>81310</v>
      </c>
      <c r="AK210" s="8">
        <v>1878569</v>
      </c>
      <c r="AL210" s="8">
        <v>0</v>
      </c>
      <c r="AM210" s="8">
        <v>0</v>
      </c>
      <c r="AN210" s="8">
        <v>1928972</v>
      </c>
      <c r="AO210" s="8">
        <v>4868956</v>
      </c>
      <c r="AP210" s="8">
        <v>215897</v>
      </c>
      <c r="AQ210" s="8">
        <v>332579</v>
      </c>
      <c r="AR210" s="8">
        <v>90812</v>
      </c>
      <c r="AS210" s="8">
        <v>5995739</v>
      </c>
      <c r="AT210" s="8">
        <v>0</v>
      </c>
      <c r="AU210" s="8">
        <v>407589</v>
      </c>
      <c r="AV210" s="8">
        <v>770000</v>
      </c>
      <c r="AW210" s="8">
        <v>0</v>
      </c>
      <c r="AX210" s="8">
        <v>0</v>
      </c>
      <c r="AY210" s="8">
        <v>0</v>
      </c>
      <c r="AZ210" s="8">
        <v>0</v>
      </c>
      <c r="BA210" s="8">
        <v>0</v>
      </c>
      <c r="BB210" s="8">
        <v>0</v>
      </c>
      <c r="BC210" s="8">
        <v>0</v>
      </c>
      <c r="BD210" s="8">
        <v>0</v>
      </c>
      <c r="BE210" s="8">
        <v>0</v>
      </c>
      <c r="BF210" s="8">
        <v>770000</v>
      </c>
      <c r="BG210" s="8">
        <v>0</v>
      </c>
      <c r="BH210" s="8">
        <v>0</v>
      </c>
      <c r="BI210" s="8">
        <v>0</v>
      </c>
      <c r="BJ210" s="8">
        <v>0</v>
      </c>
      <c r="BK210" s="8">
        <v>0</v>
      </c>
      <c r="BL210" s="8">
        <v>0</v>
      </c>
      <c r="BM210" s="8">
        <v>0</v>
      </c>
      <c r="BN210" s="13" t="s">
        <v>2772</v>
      </c>
      <c r="BO210" s="13" t="s">
        <v>2772</v>
      </c>
      <c r="BP210" s="13" t="s">
        <v>2772</v>
      </c>
      <c r="BQ210" s="13" t="s">
        <v>2772</v>
      </c>
      <c r="BR210" s="13" t="s">
        <v>2772</v>
      </c>
      <c r="BS210" s="13" t="s">
        <v>2772</v>
      </c>
      <c r="BT210" s="13" t="s">
        <v>2772</v>
      </c>
      <c r="BU210" s="13" t="s">
        <v>2772</v>
      </c>
      <c r="BV210" s="13" t="s">
        <v>2772</v>
      </c>
      <c r="BW210" s="13" t="s">
        <v>2772</v>
      </c>
      <c r="BX210" s="13" t="s">
        <v>2772</v>
      </c>
      <c r="BY210" s="13" t="s">
        <v>2772</v>
      </c>
      <c r="BZ210" s="13" t="s">
        <v>2772</v>
      </c>
      <c r="CA210" s="8">
        <v>0</v>
      </c>
      <c r="CB210" s="8">
        <v>0</v>
      </c>
      <c r="CC210" s="8">
        <v>0</v>
      </c>
      <c r="CD210" s="8">
        <v>0</v>
      </c>
      <c r="CE210" s="8">
        <v>0</v>
      </c>
      <c r="CF210" s="8">
        <v>0</v>
      </c>
      <c r="CG210" s="8">
        <v>0</v>
      </c>
      <c r="CH210" s="8">
        <v>0</v>
      </c>
      <c r="CI210" s="8">
        <v>0</v>
      </c>
      <c r="CJ210" s="8">
        <v>0</v>
      </c>
      <c r="CK210" s="8">
        <v>0</v>
      </c>
      <c r="CL210" s="8">
        <v>0</v>
      </c>
      <c r="CM210" s="8">
        <v>0</v>
      </c>
      <c r="CN210" s="8">
        <v>0</v>
      </c>
      <c r="CO210" s="8">
        <v>0</v>
      </c>
      <c r="CP210" s="8">
        <v>0</v>
      </c>
      <c r="CQ210" s="8">
        <v>0</v>
      </c>
      <c r="CR210" s="13" t="s">
        <v>2772</v>
      </c>
      <c r="CS210" s="13" t="s">
        <v>2772</v>
      </c>
      <c r="CT210" s="13" t="s">
        <v>2772</v>
      </c>
      <c r="CU210" s="8">
        <v>0</v>
      </c>
      <c r="CV210" s="8">
        <v>0</v>
      </c>
      <c r="CW210" s="8">
        <v>0</v>
      </c>
      <c r="CX210" s="8">
        <v>0</v>
      </c>
      <c r="CY210" s="8">
        <v>0</v>
      </c>
      <c r="CZ210" s="8">
        <v>0</v>
      </c>
      <c r="DA210" s="13" t="s">
        <v>2772</v>
      </c>
      <c r="DB210" s="13" t="s">
        <v>2772</v>
      </c>
      <c r="DC210" s="13" t="s">
        <v>2772</v>
      </c>
      <c r="DD210" s="13" t="s">
        <v>2772</v>
      </c>
      <c r="DE210" s="8">
        <v>0</v>
      </c>
      <c r="DF210" s="8">
        <v>0</v>
      </c>
      <c r="DG210" s="8">
        <v>0</v>
      </c>
      <c r="DH210" s="8">
        <v>0</v>
      </c>
      <c r="DI210" s="17">
        <v>0</v>
      </c>
    </row>
    <row r="211" s="1" customFormat="1" ht="15.4" customHeight="1" spans="1:113">
      <c r="A211" s="9" t="s">
        <v>3122</v>
      </c>
      <c r="B211" s="10"/>
      <c r="C211" s="10" t="s">
        <v>2275</v>
      </c>
      <c r="D211" s="10" t="s">
        <v>3123</v>
      </c>
      <c r="E211" s="8">
        <v>47291339.34</v>
      </c>
      <c r="F211" s="8">
        <v>17856192.37</v>
      </c>
      <c r="G211" s="8">
        <v>9925689</v>
      </c>
      <c r="H211" s="8">
        <v>2915571.84</v>
      </c>
      <c r="I211" s="8">
        <v>678958</v>
      </c>
      <c r="J211" s="8">
        <v>0</v>
      </c>
      <c r="K211" s="8">
        <v>698568</v>
      </c>
      <c r="L211" s="8">
        <v>1689758.35</v>
      </c>
      <c r="M211" s="8">
        <v>756895.35</v>
      </c>
      <c r="N211" s="8">
        <v>387957.87</v>
      </c>
      <c r="O211" s="8">
        <v>0</v>
      </c>
      <c r="P211" s="8">
        <v>45897.65</v>
      </c>
      <c r="Q211" s="8">
        <v>756896.31</v>
      </c>
      <c r="R211" s="8">
        <v>0</v>
      </c>
      <c r="S211" s="8">
        <v>0</v>
      </c>
      <c r="T211" s="8">
        <v>28665146.97</v>
      </c>
      <c r="U211" s="8">
        <v>1655489</v>
      </c>
      <c r="V211" s="8">
        <v>156895</v>
      </c>
      <c r="W211" s="8">
        <v>125698</v>
      </c>
      <c r="X211" s="8">
        <v>0</v>
      </c>
      <c r="Y211" s="8">
        <v>23569</v>
      </c>
      <c r="Z211" s="8">
        <v>858965</v>
      </c>
      <c r="AA211" s="8">
        <v>32579</v>
      </c>
      <c r="AB211" s="8">
        <v>0</v>
      </c>
      <c r="AC211" s="8">
        <v>568956</v>
      </c>
      <c r="AD211" s="8">
        <v>1026589</v>
      </c>
      <c r="AE211" s="8">
        <v>0</v>
      </c>
      <c r="AF211" s="8">
        <v>7497173.97</v>
      </c>
      <c r="AG211" s="8">
        <v>851329</v>
      </c>
      <c r="AH211" s="8">
        <v>11589</v>
      </c>
      <c r="AI211" s="8">
        <v>55892</v>
      </c>
      <c r="AJ211" s="8">
        <v>81310</v>
      </c>
      <c r="AK211" s="8">
        <v>1878569</v>
      </c>
      <c r="AL211" s="8">
        <v>0</v>
      </c>
      <c r="AM211" s="8">
        <v>0</v>
      </c>
      <c r="AN211" s="8">
        <v>1928972</v>
      </c>
      <c r="AO211" s="8">
        <v>4868956</v>
      </c>
      <c r="AP211" s="8">
        <v>215897</v>
      </c>
      <c r="AQ211" s="8">
        <v>332579</v>
      </c>
      <c r="AR211" s="8">
        <v>90812</v>
      </c>
      <c r="AS211" s="8">
        <v>5995739</v>
      </c>
      <c r="AT211" s="8">
        <v>0</v>
      </c>
      <c r="AU211" s="8">
        <v>407589</v>
      </c>
      <c r="AV211" s="8">
        <v>770000</v>
      </c>
      <c r="AW211" s="8">
        <v>0</v>
      </c>
      <c r="AX211" s="8">
        <v>0</v>
      </c>
      <c r="AY211" s="8">
        <v>0</v>
      </c>
      <c r="AZ211" s="8">
        <v>0</v>
      </c>
      <c r="BA211" s="8">
        <v>0</v>
      </c>
      <c r="BB211" s="8">
        <v>0</v>
      </c>
      <c r="BC211" s="8">
        <v>0</v>
      </c>
      <c r="BD211" s="8">
        <v>0</v>
      </c>
      <c r="BE211" s="8">
        <v>0</v>
      </c>
      <c r="BF211" s="8">
        <v>770000</v>
      </c>
      <c r="BG211" s="8">
        <v>0</v>
      </c>
      <c r="BH211" s="8">
        <v>0</v>
      </c>
      <c r="BI211" s="8">
        <v>0</v>
      </c>
      <c r="BJ211" s="8">
        <v>0</v>
      </c>
      <c r="BK211" s="8">
        <v>0</v>
      </c>
      <c r="BL211" s="8">
        <v>0</v>
      </c>
      <c r="BM211" s="8">
        <v>0</v>
      </c>
      <c r="BN211" s="13" t="s">
        <v>2772</v>
      </c>
      <c r="BO211" s="13" t="s">
        <v>2772</v>
      </c>
      <c r="BP211" s="13" t="s">
        <v>2772</v>
      </c>
      <c r="BQ211" s="13" t="s">
        <v>2772</v>
      </c>
      <c r="BR211" s="13" t="s">
        <v>2772</v>
      </c>
      <c r="BS211" s="13" t="s">
        <v>2772</v>
      </c>
      <c r="BT211" s="13" t="s">
        <v>2772</v>
      </c>
      <c r="BU211" s="13" t="s">
        <v>2772</v>
      </c>
      <c r="BV211" s="13" t="s">
        <v>2772</v>
      </c>
      <c r="BW211" s="13" t="s">
        <v>2772</v>
      </c>
      <c r="BX211" s="13" t="s">
        <v>2772</v>
      </c>
      <c r="BY211" s="13" t="s">
        <v>2772</v>
      </c>
      <c r="BZ211" s="13" t="s">
        <v>2772</v>
      </c>
      <c r="CA211" s="8">
        <v>0</v>
      </c>
      <c r="CB211" s="8">
        <v>0</v>
      </c>
      <c r="CC211" s="8">
        <v>0</v>
      </c>
      <c r="CD211" s="8">
        <v>0</v>
      </c>
      <c r="CE211" s="8">
        <v>0</v>
      </c>
      <c r="CF211" s="8">
        <v>0</v>
      </c>
      <c r="CG211" s="8">
        <v>0</v>
      </c>
      <c r="CH211" s="8">
        <v>0</v>
      </c>
      <c r="CI211" s="8">
        <v>0</v>
      </c>
      <c r="CJ211" s="8">
        <v>0</v>
      </c>
      <c r="CK211" s="8">
        <v>0</v>
      </c>
      <c r="CL211" s="8">
        <v>0</v>
      </c>
      <c r="CM211" s="8">
        <v>0</v>
      </c>
      <c r="CN211" s="8">
        <v>0</v>
      </c>
      <c r="CO211" s="8">
        <v>0</v>
      </c>
      <c r="CP211" s="8">
        <v>0</v>
      </c>
      <c r="CQ211" s="8">
        <v>0</v>
      </c>
      <c r="CR211" s="13" t="s">
        <v>2772</v>
      </c>
      <c r="CS211" s="13" t="s">
        <v>2772</v>
      </c>
      <c r="CT211" s="13" t="s">
        <v>2772</v>
      </c>
      <c r="CU211" s="8">
        <v>0</v>
      </c>
      <c r="CV211" s="8">
        <v>0</v>
      </c>
      <c r="CW211" s="8">
        <v>0</v>
      </c>
      <c r="CX211" s="8">
        <v>0</v>
      </c>
      <c r="CY211" s="8">
        <v>0</v>
      </c>
      <c r="CZ211" s="8">
        <v>0</v>
      </c>
      <c r="DA211" s="13" t="s">
        <v>2772</v>
      </c>
      <c r="DB211" s="13" t="s">
        <v>2772</v>
      </c>
      <c r="DC211" s="13" t="s">
        <v>2772</v>
      </c>
      <c r="DD211" s="13" t="s">
        <v>2772</v>
      </c>
      <c r="DE211" s="8">
        <v>0</v>
      </c>
      <c r="DF211" s="8">
        <v>0</v>
      </c>
      <c r="DG211" s="8">
        <v>0</v>
      </c>
      <c r="DH211" s="8">
        <v>0</v>
      </c>
      <c r="DI211" s="17">
        <v>0</v>
      </c>
    </row>
    <row r="212" s="1" customFormat="1" ht="15.4" customHeight="1" spans="1:113">
      <c r="A212" s="9" t="s">
        <v>3124</v>
      </c>
      <c r="B212" s="10"/>
      <c r="C212" s="10" t="s">
        <v>2275</v>
      </c>
      <c r="D212" s="10" t="s">
        <v>3125</v>
      </c>
      <c r="E212" s="8">
        <v>4740000</v>
      </c>
      <c r="F212" s="8">
        <v>0</v>
      </c>
      <c r="G212" s="8">
        <v>0</v>
      </c>
      <c r="H212" s="8">
        <v>0</v>
      </c>
      <c r="I212" s="8">
        <v>0</v>
      </c>
      <c r="J212" s="8">
        <v>0</v>
      </c>
      <c r="K212" s="8">
        <v>0</v>
      </c>
      <c r="L212" s="8">
        <v>0</v>
      </c>
      <c r="M212" s="8">
        <v>0</v>
      </c>
      <c r="N212" s="8">
        <v>0</v>
      </c>
      <c r="O212" s="8">
        <v>0</v>
      </c>
      <c r="P212" s="8">
        <v>0</v>
      </c>
      <c r="Q212" s="8">
        <v>0</v>
      </c>
      <c r="R212" s="8">
        <v>0</v>
      </c>
      <c r="S212" s="8">
        <v>0</v>
      </c>
      <c r="T212" s="8">
        <v>4740000</v>
      </c>
      <c r="U212" s="8">
        <v>600000</v>
      </c>
      <c r="V212" s="8">
        <v>300000</v>
      </c>
      <c r="W212" s="8">
        <v>0</v>
      </c>
      <c r="X212" s="8">
        <v>0</v>
      </c>
      <c r="Y212" s="8">
        <v>0</v>
      </c>
      <c r="Z212" s="8">
        <v>0</v>
      </c>
      <c r="AA212" s="8">
        <v>0</v>
      </c>
      <c r="AB212" s="8">
        <v>0</v>
      </c>
      <c r="AC212" s="8">
        <v>0</v>
      </c>
      <c r="AD212" s="8">
        <v>0</v>
      </c>
      <c r="AE212" s="8">
        <v>0</v>
      </c>
      <c r="AF212" s="8">
        <v>1870000</v>
      </c>
      <c r="AG212" s="8">
        <v>0</v>
      </c>
      <c r="AH212" s="8">
        <v>0</v>
      </c>
      <c r="AI212" s="8">
        <v>0</v>
      </c>
      <c r="AJ212" s="8">
        <v>0</v>
      </c>
      <c r="AK212" s="8">
        <v>0</v>
      </c>
      <c r="AL212" s="8">
        <v>0</v>
      </c>
      <c r="AM212" s="8">
        <v>0</v>
      </c>
      <c r="AN212" s="8">
        <v>400000</v>
      </c>
      <c r="AO212" s="8">
        <v>710000</v>
      </c>
      <c r="AP212" s="8">
        <v>0</v>
      </c>
      <c r="AQ212" s="8">
        <v>0</v>
      </c>
      <c r="AR212" s="8">
        <v>0</v>
      </c>
      <c r="AS212" s="8">
        <v>700000</v>
      </c>
      <c r="AT212" s="8">
        <v>0</v>
      </c>
      <c r="AU212" s="8">
        <v>160000</v>
      </c>
      <c r="AV212" s="8">
        <v>0</v>
      </c>
      <c r="AW212" s="8">
        <v>0</v>
      </c>
      <c r="AX212" s="8">
        <v>0</v>
      </c>
      <c r="AY212" s="8">
        <v>0</v>
      </c>
      <c r="AZ212" s="8">
        <v>0</v>
      </c>
      <c r="BA212" s="8">
        <v>0</v>
      </c>
      <c r="BB212" s="8">
        <v>0</v>
      </c>
      <c r="BC212" s="8">
        <v>0</v>
      </c>
      <c r="BD212" s="8">
        <v>0</v>
      </c>
      <c r="BE212" s="8">
        <v>0</v>
      </c>
      <c r="BF212" s="8">
        <v>0</v>
      </c>
      <c r="BG212" s="8">
        <v>0</v>
      </c>
      <c r="BH212" s="8">
        <v>0</v>
      </c>
      <c r="BI212" s="8">
        <v>0</v>
      </c>
      <c r="BJ212" s="8">
        <v>0</v>
      </c>
      <c r="BK212" s="8">
        <v>0</v>
      </c>
      <c r="BL212" s="8">
        <v>0</v>
      </c>
      <c r="BM212" s="8">
        <v>0</v>
      </c>
      <c r="BN212" s="13" t="s">
        <v>2772</v>
      </c>
      <c r="BO212" s="13" t="s">
        <v>2772</v>
      </c>
      <c r="BP212" s="13" t="s">
        <v>2772</v>
      </c>
      <c r="BQ212" s="13" t="s">
        <v>2772</v>
      </c>
      <c r="BR212" s="13" t="s">
        <v>2772</v>
      </c>
      <c r="BS212" s="13" t="s">
        <v>2772</v>
      </c>
      <c r="BT212" s="13" t="s">
        <v>2772</v>
      </c>
      <c r="BU212" s="13" t="s">
        <v>2772</v>
      </c>
      <c r="BV212" s="13" t="s">
        <v>2772</v>
      </c>
      <c r="BW212" s="13" t="s">
        <v>2772</v>
      </c>
      <c r="BX212" s="13" t="s">
        <v>2772</v>
      </c>
      <c r="BY212" s="13" t="s">
        <v>2772</v>
      </c>
      <c r="BZ212" s="13" t="s">
        <v>2772</v>
      </c>
      <c r="CA212" s="8">
        <v>0</v>
      </c>
      <c r="CB212" s="8">
        <v>0</v>
      </c>
      <c r="CC212" s="8">
        <v>0</v>
      </c>
      <c r="CD212" s="8">
        <v>0</v>
      </c>
      <c r="CE212" s="8">
        <v>0</v>
      </c>
      <c r="CF212" s="8">
        <v>0</v>
      </c>
      <c r="CG212" s="8">
        <v>0</v>
      </c>
      <c r="CH212" s="8">
        <v>0</v>
      </c>
      <c r="CI212" s="8">
        <v>0</v>
      </c>
      <c r="CJ212" s="8">
        <v>0</v>
      </c>
      <c r="CK212" s="8">
        <v>0</v>
      </c>
      <c r="CL212" s="8">
        <v>0</v>
      </c>
      <c r="CM212" s="8">
        <v>0</v>
      </c>
      <c r="CN212" s="8">
        <v>0</v>
      </c>
      <c r="CO212" s="8">
        <v>0</v>
      </c>
      <c r="CP212" s="8">
        <v>0</v>
      </c>
      <c r="CQ212" s="8">
        <v>0</v>
      </c>
      <c r="CR212" s="13" t="s">
        <v>2772</v>
      </c>
      <c r="CS212" s="13" t="s">
        <v>2772</v>
      </c>
      <c r="CT212" s="13" t="s">
        <v>2772</v>
      </c>
      <c r="CU212" s="8">
        <v>0</v>
      </c>
      <c r="CV212" s="8">
        <v>0</v>
      </c>
      <c r="CW212" s="8">
        <v>0</v>
      </c>
      <c r="CX212" s="8">
        <v>0</v>
      </c>
      <c r="CY212" s="8">
        <v>0</v>
      </c>
      <c r="CZ212" s="8">
        <v>0</v>
      </c>
      <c r="DA212" s="13" t="s">
        <v>2772</v>
      </c>
      <c r="DB212" s="13" t="s">
        <v>2772</v>
      </c>
      <c r="DC212" s="13" t="s">
        <v>2772</v>
      </c>
      <c r="DD212" s="13" t="s">
        <v>2772</v>
      </c>
      <c r="DE212" s="8">
        <v>0</v>
      </c>
      <c r="DF212" s="8">
        <v>0</v>
      </c>
      <c r="DG212" s="8">
        <v>0</v>
      </c>
      <c r="DH212" s="8">
        <v>0</v>
      </c>
      <c r="DI212" s="17">
        <v>0</v>
      </c>
    </row>
    <row r="213" s="1" customFormat="1" ht="15.4" customHeight="1" spans="1:113">
      <c r="A213" s="9" t="s">
        <v>3126</v>
      </c>
      <c r="B213" s="10"/>
      <c r="C213" s="10" t="s">
        <v>2275</v>
      </c>
      <c r="D213" s="10" t="s">
        <v>3127</v>
      </c>
      <c r="E213" s="8">
        <v>4740000</v>
      </c>
      <c r="F213" s="8">
        <v>0</v>
      </c>
      <c r="G213" s="8">
        <v>0</v>
      </c>
      <c r="H213" s="8">
        <v>0</v>
      </c>
      <c r="I213" s="8">
        <v>0</v>
      </c>
      <c r="J213" s="8">
        <v>0</v>
      </c>
      <c r="K213" s="8">
        <v>0</v>
      </c>
      <c r="L213" s="8">
        <v>0</v>
      </c>
      <c r="M213" s="8">
        <v>0</v>
      </c>
      <c r="N213" s="8">
        <v>0</v>
      </c>
      <c r="O213" s="8">
        <v>0</v>
      </c>
      <c r="P213" s="8">
        <v>0</v>
      </c>
      <c r="Q213" s="8">
        <v>0</v>
      </c>
      <c r="R213" s="8">
        <v>0</v>
      </c>
      <c r="S213" s="8">
        <v>0</v>
      </c>
      <c r="T213" s="8">
        <v>4740000</v>
      </c>
      <c r="U213" s="8">
        <v>600000</v>
      </c>
      <c r="V213" s="8">
        <v>300000</v>
      </c>
      <c r="W213" s="8">
        <v>0</v>
      </c>
      <c r="X213" s="8">
        <v>0</v>
      </c>
      <c r="Y213" s="8">
        <v>0</v>
      </c>
      <c r="Z213" s="8">
        <v>0</v>
      </c>
      <c r="AA213" s="8">
        <v>0</v>
      </c>
      <c r="AB213" s="8">
        <v>0</v>
      </c>
      <c r="AC213" s="8">
        <v>0</v>
      </c>
      <c r="AD213" s="8">
        <v>0</v>
      </c>
      <c r="AE213" s="8">
        <v>0</v>
      </c>
      <c r="AF213" s="8">
        <v>1870000</v>
      </c>
      <c r="AG213" s="8">
        <v>0</v>
      </c>
      <c r="AH213" s="8">
        <v>0</v>
      </c>
      <c r="AI213" s="8">
        <v>0</v>
      </c>
      <c r="AJ213" s="8">
        <v>0</v>
      </c>
      <c r="AK213" s="8">
        <v>0</v>
      </c>
      <c r="AL213" s="8">
        <v>0</v>
      </c>
      <c r="AM213" s="8">
        <v>0</v>
      </c>
      <c r="AN213" s="8">
        <v>400000</v>
      </c>
      <c r="AO213" s="8">
        <v>710000</v>
      </c>
      <c r="AP213" s="8">
        <v>0</v>
      </c>
      <c r="AQ213" s="8">
        <v>0</v>
      </c>
      <c r="AR213" s="8">
        <v>0</v>
      </c>
      <c r="AS213" s="8">
        <v>700000</v>
      </c>
      <c r="AT213" s="8">
        <v>0</v>
      </c>
      <c r="AU213" s="8">
        <v>160000</v>
      </c>
      <c r="AV213" s="8">
        <v>0</v>
      </c>
      <c r="AW213" s="8">
        <v>0</v>
      </c>
      <c r="AX213" s="8">
        <v>0</v>
      </c>
      <c r="AY213" s="8">
        <v>0</v>
      </c>
      <c r="AZ213" s="8">
        <v>0</v>
      </c>
      <c r="BA213" s="8">
        <v>0</v>
      </c>
      <c r="BB213" s="8">
        <v>0</v>
      </c>
      <c r="BC213" s="8">
        <v>0</v>
      </c>
      <c r="BD213" s="8">
        <v>0</v>
      </c>
      <c r="BE213" s="8">
        <v>0</v>
      </c>
      <c r="BF213" s="8">
        <v>0</v>
      </c>
      <c r="BG213" s="8">
        <v>0</v>
      </c>
      <c r="BH213" s="8">
        <v>0</v>
      </c>
      <c r="BI213" s="8">
        <v>0</v>
      </c>
      <c r="BJ213" s="8">
        <v>0</v>
      </c>
      <c r="BK213" s="8">
        <v>0</v>
      </c>
      <c r="BL213" s="8">
        <v>0</v>
      </c>
      <c r="BM213" s="8">
        <v>0</v>
      </c>
      <c r="BN213" s="13" t="s">
        <v>2772</v>
      </c>
      <c r="BO213" s="13" t="s">
        <v>2772</v>
      </c>
      <c r="BP213" s="13" t="s">
        <v>2772</v>
      </c>
      <c r="BQ213" s="13" t="s">
        <v>2772</v>
      </c>
      <c r="BR213" s="13" t="s">
        <v>2772</v>
      </c>
      <c r="BS213" s="13" t="s">
        <v>2772</v>
      </c>
      <c r="BT213" s="13" t="s">
        <v>2772</v>
      </c>
      <c r="BU213" s="13" t="s">
        <v>2772</v>
      </c>
      <c r="BV213" s="13" t="s">
        <v>2772</v>
      </c>
      <c r="BW213" s="13" t="s">
        <v>2772</v>
      </c>
      <c r="BX213" s="13" t="s">
        <v>2772</v>
      </c>
      <c r="BY213" s="13" t="s">
        <v>2772</v>
      </c>
      <c r="BZ213" s="13" t="s">
        <v>2772</v>
      </c>
      <c r="CA213" s="8">
        <v>0</v>
      </c>
      <c r="CB213" s="8">
        <v>0</v>
      </c>
      <c r="CC213" s="8">
        <v>0</v>
      </c>
      <c r="CD213" s="8">
        <v>0</v>
      </c>
      <c r="CE213" s="8">
        <v>0</v>
      </c>
      <c r="CF213" s="8">
        <v>0</v>
      </c>
      <c r="CG213" s="8">
        <v>0</v>
      </c>
      <c r="CH213" s="8">
        <v>0</v>
      </c>
      <c r="CI213" s="8">
        <v>0</v>
      </c>
      <c r="CJ213" s="8">
        <v>0</v>
      </c>
      <c r="CK213" s="8">
        <v>0</v>
      </c>
      <c r="CL213" s="8">
        <v>0</v>
      </c>
      <c r="CM213" s="8">
        <v>0</v>
      </c>
      <c r="CN213" s="8">
        <v>0</v>
      </c>
      <c r="CO213" s="8">
        <v>0</v>
      </c>
      <c r="CP213" s="8">
        <v>0</v>
      </c>
      <c r="CQ213" s="8">
        <v>0</v>
      </c>
      <c r="CR213" s="13" t="s">
        <v>2772</v>
      </c>
      <c r="CS213" s="13" t="s">
        <v>2772</v>
      </c>
      <c r="CT213" s="13" t="s">
        <v>2772</v>
      </c>
      <c r="CU213" s="8">
        <v>0</v>
      </c>
      <c r="CV213" s="8">
        <v>0</v>
      </c>
      <c r="CW213" s="8">
        <v>0</v>
      </c>
      <c r="CX213" s="8">
        <v>0</v>
      </c>
      <c r="CY213" s="8">
        <v>0</v>
      </c>
      <c r="CZ213" s="8">
        <v>0</v>
      </c>
      <c r="DA213" s="13" t="s">
        <v>2772</v>
      </c>
      <c r="DB213" s="13" t="s">
        <v>2772</v>
      </c>
      <c r="DC213" s="13" t="s">
        <v>2772</v>
      </c>
      <c r="DD213" s="13" t="s">
        <v>2772</v>
      </c>
      <c r="DE213" s="8">
        <v>0</v>
      </c>
      <c r="DF213" s="8">
        <v>0</v>
      </c>
      <c r="DG213" s="8">
        <v>0</v>
      </c>
      <c r="DH213" s="8">
        <v>0</v>
      </c>
      <c r="DI213" s="17">
        <v>0</v>
      </c>
    </row>
    <row r="214" s="1" customFormat="1" ht="15.4" customHeight="1" spans="1:113">
      <c r="A214" s="9" t="s">
        <v>3128</v>
      </c>
      <c r="B214" s="10"/>
      <c r="C214" s="10" t="s">
        <v>2275</v>
      </c>
      <c r="D214" s="10" t="s">
        <v>1294</v>
      </c>
      <c r="E214" s="8">
        <v>186798470.29</v>
      </c>
      <c r="F214" s="8">
        <v>85025624.83</v>
      </c>
      <c r="G214" s="8">
        <v>45868118.38</v>
      </c>
      <c r="H214" s="8">
        <v>8669294.71</v>
      </c>
      <c r="I214" s="8">
        <v>2915515.56</v>
      </c>
      <c r="J214" s="8">
        <v>6259</v>
      </c>
      <c r="K214" s="8">
        <v>5748722.71</v>
      </c>
      <c r="L214" s="8">
        <v>7979048.22</v>
      </c>
      <c r="M214" s="8">
        <v>3343898.65</v>
      </c>
      <c r="N214" s="8">
        <v>3187174.12</v>
      </c>
      <c r="O214" s="8">
        <v>0</v>
      </c>
      <c r="P214" s="8">
        <v>1178174.61</v>
      </c>
      <c r="Q214" s="8">
        <v>4349711.77</v>
      </c>
      <c r="R214" s="8">
        <v>9629.1</v>
      </c>
      <c r="S214" s="8">
        <v>1770078</v>
      </c>
      <c r="T214" s="8">
        <v>55532128.86</v>
      </c>
      <c r="U214" s="8">
        <v>24939027.16</v>
      </c>
      <c r="V214" s="8">
        <v>2107748.07</v>
      </c>
      <c r="W214" s="8">
        <v>20000</v>
      </c>
      <c r="X214" s="8">
        <v>0</v>
      </c>
      <c r="Y214" s="8">
        <v>248727.04</v>
      </c>
      <c r="Z214" s="8">
        <v>1037808.55</v>
      </c>
      <c r="AA214" s="8">
        <v>233839</v>
      </c>
      <c r="AB214" s="8">
        <v>9805</v>
      </c>
      <c r="AC214" s="8">
        <v>20530</v>
      </c>
      <c r="AD214" s="8">
        <v>2107976.57</v>
      </c>
      <c r="AE214" s="8">
        <v>0</v>
      </c>
      <c r="AF214" s="8">
        <v>6059546.87</v>
      </c>
      <c r="AG214" s="8">
        <v>2438737</v>
      </c>
      <c r="AH214" s="8">
        <v>1997952.98</v>
      </c>
      <c r="AI214" s="8">
        <v>645435.2</v>
      </c>
      <c r="AJ214" s="8">
        <v>2299468.24</v>
      </c>
      <c r="AK214" s="8">
        <v>780207.71</v>
      </c>
      <c r="AL214" s="8">
        <v>0</v>
      </c>
      <c r="AM214" s="8">
        <v>0</v>
      </c>
      <c r="AN214" s="8">
        <v>2795082.08</v>
      </c>
      <c r="AO214" s="8">
        <v>2214959.98</v>
      </c>
      <c r="AP214" s="8">
        <v>276408.25</v>
      </c>
      <c r="AQ214" s="8">
        <v>538658.58</v>
      </c>
      <c r="AR214" s="8">
        <v>1155579.59</v>
      </c>
      <c r="AS214" s="8">
        <v>1437023.5</v>
      </c>
      <c r="AT214" s="8">
        <v>2653.56</v>
      </c>
      <c r="AU214" s="8">
        <v>2164953.93</v>
      </c>
      <c r="AV214" s="8">
        <v>44538778.6</v>
      </c>
      <c r="AW214" s="8">
        <v>0</v>
      </c>
      <c r="AX214" s="8">
        <v>518168</v>
      </c>
      <c r="AY214" s="8">
        <v>0</v>
      </c>
      <c r="AZ214" s="8">
        <v>1170549.8</v>
      </c>
      <c r="BA214" s="8">
        <v>36835540.8</v>
      </c>
      <c r="BB214" s="8">
        <v>51500</v>
      </c>
      <c r="BC214" s="8">
        <v>0</v>
      </c>
      <c r="BD214" s="8">
        <v>0</v>
      </c>
      <c r="BE214" s="8">
        <v>0</v>
      </c>
      <c r="BF214" s="8">
        <v>2530000</v>
      </c>
      <c r="BG214" s="8">
        <v>0</v>
      </c>
      <c r="BH214" s="8">
        <v>3433020</v>
      </c>
      <c r="BI214" s="8">
        <v>0</v>
      </c>
      <c r="BJ214" s="8">
        <v>0</v>
      </c>
      <c r="BK214" s="8">
        <v>0</v>
      </c>
      <c r="BL214" s="8">
        <v>0</v>
      </c>
      <c r="BM214" s="8">
        <v>0</v>
      </c>
      <c r="BN214" s="13" t="s">
        <v>2772</v>
      </c>
      <c r="BO214" s="13" t="s">
        <v>2772</v>
      </c>
      <c r="BP214" s="13" t="s">
        <v>2772</v>
      </c>
      <c r="BQ214" s="13" t="s">
        <v>2772</v>
      </c>
      <c r="BR214" s="13" t="s">
        <v>2772</v>
      </c>
      <c r="BS214" s="13" t="s">
        <v>2772</v>
      </c>
      <c r="BT214" s="13" t="s">
        <v>2772</v>
      </c>
      <c r="BU214" s="13" t="s">
        <v>2772</v>
      </c>
      <c r="BV214" s="13" t="s">
        <v>2772</v>
      </c>
      <c r="BW214" s="13" t="s">
        <v>2772</v>
      </c>
      <c r="BX214" s="13" t="s">
        <v>2772</v>
      </c>
      <c r="BY214" s="13" t="s">
        <v>2772</v>
      </c>
      <c r="BZ214" s="13" t="s">
        <v>2772</v>
      </c>
      <c r="CA214" s="8">
        <v>601938</v>
      </c>
      <c r="CB214" s="8">
        <v>0</v>
      </c>
      <c r="CC214" s="8">
        <v>598950</v>
      </c>
      <c r="CD214" s="8">
        <v>2988</v>
      </c>
      <c r="CE214" s="8">
        <v>0</v>
      </c>
      <c r="CF214" s="8">
        <v>0</v>
      </c>
      <c r="CG214" s="8">
        <v>0</v>
      </c>
      <c r="CH214" s="8">
        <v>0</v>
      </c>
      <c r="CI214" s="8">
        <v>0</v>
      </c>
      <c r="CJ214" s="8">
        <v>0</v>
      </c>
      <c r="CK214" s="8">
        <v>0</v>
      </c>
      <c r="CL214" s="8">
        <v>0</v>
      </c>
      <c r="CM214" s="8">
        <v>0</v>
      </c>
      <c r="CN214" s="8">
        <v>0</v>
      </c>
      <c r="CO214" s="8">
        <v>0</v>
      </c>
      <c r="CP214" s="8">
        <v>0</v>
      </c>
      <c r="CQ214" s="8">
        <v>0</v>
      </c>
      <c r="CR214" s="13" t="s">
        <v>2772</v>
      </c>
      <c r="CS214" s="13" t="s">
        <v>2772</v>
      </c>
      <c r="CT214" s="13" t="s">
        <v>2772</v>
      </c>
      <c r="CU214" s="8">
        <v>1100000</v>
      </c>
      <c r="CV214" s="8">
        <v>0</v>
      </c>
      <c r="CW214" s="8">
        <v>0</v>
      </c>
      <c r="CX214" s="8">
        <v>1100000</v>
      </c>
      <c r="CY214" s="8">
        <v>0</v>
      </c>
      <c r="CZ214" s="8">
        <v>0</v>
      </c>
      <c r="DA214" s="13" t="s">
        <v>2772</v>
      </c>
      <c r="DB214" s="13" t="s">
        <v>2772</v>
      </c>
      <c r="DC214" s="13" t="s">
        <v>2772</v>
      </c>
      <c r="DD214" s="13" t="s">
        <v>2772</v>
      </c>
      <c r="DE214" s="8">
        <v>0</v>
      </c>
      <c r="DF214" s="8">
        <v>0</v>
      </c>
      <c r="DG214" s="8">
        <v>0</v>
      </c>
      <c r="DH214" s="8">
        <v>0</v>
      </c>
      <c r="DI214" s="17">
        <v>0</v>
      </c>
    </row>
    <row r="215" s="1" customFormat="1" ht="15.4" customHeight="1" spans="1:113">
      <c r="A215" s="9" t="s">
        <v>3129</v>
      </c>
      <c r="B215" s="10"/>
      <c r="C215" s="10" t="s">
        <v>2275</v>
      </c>
      <c r="D215" s="10" t="s">
        <v>3130</v>
      </c>
      <c r="E215" s="8">
        <v>52438339.04</v>
      </c>
      <c r="F215" s="8">
        <v>31839343.65</v>
      </c>
      <c r="G215" s="8">
        <v>12531073.95</v>
      </c>
      <c r="H215" s="8">
        <v>5384083.36</v>
      </c>
      <c r="I215" s="8">
        <v>1276991</v>
      </c>
      <c r="J215" s="8">
        <v>6259</v>
      </c>
      <c r="K215" s="8">
        <v>1805655.15</v>
      </c>
      <c r="L215" s="8">
        <v>4535027.7</v>
      </c>
      <c r="M215" s="8">
        <v>886820.84</v>
      </c>
      <c r="N215" s="8">
        <v>1597705.16</v>
      </c>
      <c r="O215" s="8">
        <v>0</v>
      </c>
      <c r="P215" s="8">
        <v>607323.43</v>
      </c>
      <c r="Q215" s="8">
        <v>2454300.96</v>
      </c>
      <c r="R215" s="8">
        <v>9629.1</v>
      </c>
      <c r="S215" s="8">
        <v>744474</v>
      </c>
      <c r="T215" s="8">
        <v>15724513.79</v>
      </c>
      <c r="U215" s="8">
        <v>2552497.99</v>
      </c>
      <c r="V215" s="8">
        <v>947004.71</v>
      </c>
      <c r="W215" s="8">
        <v>0</v>
      </c>
      <c r="X215" s="8">
        <v>0</v>
      </c>
      <c r="Y215" s="8">
        <v>111420</v>
      </c>
      <c r="Z215" s="8">
        <v>272926.35</v>
      </c>
      <c r="AA215" s="8">
        <v>71460</v>
      </c>
      <c r="AB215" s="8">
        <v>4366</v>
      </c>
      <c r="AC215" s="8">
        <v>11550</v>
      </c>
      <c r="AD215" s="8">
        <v>1038524.98</v>
      </c>
      <c r="AE215" s="8">
        <v>0</v>
      </c>
      <c r="AF215" s="8">
        <v>2897062</v>
      </c>
      <c r="AG215" s="8">
        <v>2389737</v>
      </c>
      <c r="AH215" s="8">
        <v>793003.98</v>
      </c>
      <c r="AI215" s="8">
        <v>69047.2</v>
      </c>
      <c r="AJ215" s="8">
        <v>886481.4</v>
      </c>
      <c r="AK215" s="8">
        <v>650667</v>
      </c>
      <c r="AL215" s="8">
        <v>0</v>
      </c>
      <c r="AM215" s="8">
        <v>0</v>
      </c>
      <c r="AN215" s="8">
        <v>654962.12</v>
      </c>
      <c r="AO215" s="8">
        <v>289431.98</v>
      </c>
      <c r="AP215" s="8">
        <v>195382.25</v>
      </c>
      <c r="AQ215" s="8">
        <v>309930.25</v>
      </c>
      <c r="AR215" s="8">
        <v>577301.93</v>
      </c>
      <c r="AS215" s="8">
        <v>440555.5</v>
      </c>
      <c r="AT215" s="8">
        <v>0</v>
      </c>
      <c r="AU215" s="8">
        <v>561201.15</v>
      </c>
      <c r="AV215" s="8">
        <v>3542393.6</v>
      </c>
      <c r="AW215" s="8">
        <v>0</v>
      </c>
      <c r="AX215" s="8">
        <v>0</v>
      </c>
      <c r="AY215" s="8">
        <v>0</v>
      </c>
      <c r="AZ215" s="8">
        <v>903010.8</v>
      </c>
      <c r="BA215" s="8">
        <v>2036562.8</v>
      </c>
      <c r="BB215" s="8">
        <v>11500</v>
      </c>
      <c r="BC215" s="8">
        <v>0</v>
      </c>
      <c r="BD215" s="8">
        <v>0</v>
      </c>
      <c r="BE215" s="8">
        <v>0</v>
      </c>
      <c r="BF215" s="8">
        <v>520000</v>
      </c>
      <c r="BG215" s="8">
        <v>0</v>
      </c>
      <c r="BH215" s="8">
        <v>71320</v>
      </c>
      <c r="BI215" s="8">
        <v>0</v>
      </c>
      <c r="BJ215" s="8">
        <v>0</v>
      </c>
      <c r="BK215" s="8">
        <v>0</v>
      </c>
      <c r="BL215" s="8">
        <v>0</v>
      </c>
      <c r="BM215" s="8">
        <v>0</v>
      </c>
      <c r="BN215" s="13" t="s">
        <v>2772</v>
      </c>
      <c r="BO215" s="13" t="s">
        <v>2772</v>
      </c>
      <c r="BP215" s="13" t="s">
        <v>2772</v>
      </c>
      <c r="BQ215" s="13" t="s">
        <v>2772</v>
      </c>
      <c r="BR215" s="13" t="s">
        <v>2772</v>
      </c>
      <c r="BS215" s="13" t="s">
        <v>2772</v>
      </c>
      <c r="BT215" s="13" t="s">
        <v>2772</v>
      </c>
      <c r="BU215" s="13" t="s">
        <v>2772</v>
      </c>
      <c r="BV215" s="13" t="s">
        <v>2772</v>
      </c>
      <c r="BW215" s="13" t="s">
        <v>2772</v>
      </c>
      <c r="BX215" s="13" t="s">
        <v>2772</v>
      </c>
      <c r="BY215" s="13" t="s">
        <v>2772</v>
      </c>
      <c r="BZ215" s="13" t="s">
        <v>2772</v>
      </c>
      <c r="CA215" s="8">
        <v>232088</v>
      </c>
      <c r="CB215" s="8">
        <v>0</v>
      </c>
      <c r="CC215" s="8">
        <v>229100</v>
      </c>
      <c r="CD215" s="8">
        <v>2988</v>
      </c>
      <c r="CE215" s="8">
        <v>0</v>
      </c>
      <c r="CF215" s="8">
        <v>0</v>
      </c>
      <c r="CG215" s="8">
        <v>0</v>
      </c>
      <c r="CH215" s="8">
        <v>0</v>
      </c>
      <c r="CI215" s="8">
        <v>0</v>
      </c>
      <c r="CJ215" s="8">
        <v>0</v>
      </c>
      <c r="CK215" s="8">
        <v>0</v>
      </c>
      <c r="CL215" s="8">
        <v>0</v>
      </c>
      <c r="CM215" s="8">
        <v>0</v>
      </c>
      <c r="CN215" s="8">
        <v>0</v>
      </c>
      <c r="CO215" s="8">
        <v>0</v>
      </c>
      <c r="CP215" s="8">
        <v>0</v>
      </c>
      <c r="CQ215" s="8">
        <v>0</v>
      </c>
      <c r="CR215" s="13" t="s">
        <v>2772</v>
      </c>
      <c r="CS215" s="13" t="s">
        <v>2772</v>
      </c>
      <c r="CT215" s="13" t="s">
        <v>2772</v>
      </c>
      <c r="CU215" s="8">
        <v>1100000</v>
      </c>
      <c r="CV215" s="8">
        <v>0</v>
      </c>
      <c r="CW215" s="8">
        <v>0</v>
      </c>
      <c r="CX215" s="8">
        <v>1100000</v>
      </c>
      <c r="CY215" s="8">
        <v>0</v>
      </c>
      <c r="CZ215" s="8">
        <v>0</v>
      </c>
      <c r="DA215" s="13" t="s">
        <v>2772</v>
      </c>
      <c r="DB215" s="13" t="s">
        <v>2772</v>
      </c>
      <c r="DC215" s="13" t="s">
        <v>2772</v>
      </c>
      <c r="DD215" s="13" t="s">
        <v>2772</v>
      </c>
      <c r="DE215" s="8">
        <v>0</v>
      </c>
      <c r="DF215" s="8">
        <v>0</v>
      </c>
      <c r="DG215" s="8">
        <v>0</v>
      </c>
      <c r="DH215" s="8">
        <v>0</v>
      </c>
      <c r="DI215" s="17">
        <v>0</v>
      </c>
    </row>
    <row r="216" s="1" customFormat="1" ht="15.4" customHeight="1" spans="1:113">
      <c r="A216" s="9" t="s">
        <v>3131</v>
      </c>
      <c r="B216" s="10"/>
      <c r="C216" s="10" t="s">
        <v>2275</v>
      </c>
      <c r="D216" s="10" t="s">
        <v>2777</v>
      </c>
      <c r="E216" s="8">
        <v>10109453.8</v>
      </c>
      <c r="F216" s="8">
        <v>5616200.47</v>
      </c>
      <c r="G216" s="8">
        <v>2862154.64</v>
      </c>
      <c r="H216" s="8">
        <v>1291672</v>
      </c>
      <c r="I216" s="8">
        <v>182444</v>
      </c>
      <c r="J216" s="8">
        <v>2484</v>
      </c>
      <c r="K216" s="8">
        <v>316000</v>
      </c>
      <c r="L216" s="8">
        <v>304004.61</v>
      </c>
      <c r="M216" s="8">
        <v>0</v>
      </c>
      <c r="N216" s="8">
        <v>251651.02</v>
      </c>
      <c r="O216" s="8">
        <v>0</v>
      </c>
      <c r="P216" s="8">
        <v>133650.44</v>
      </c>
      <c r="Q216" s="8">
        <v>188862.8</v>
      </c>
      <c r="R216" s="8">
        <v>0</v>
      </c>
      <c r="S216" s="8">
        <v>83276.96</v>
      </c>
      <c r="T216" s="8">
        <v>3634158.53</v>
      </c>
      <c r="U216" s="8">
        <v>431557.66</v>
      </c>
      <c r="V216" s="8">
        <v>209810</v>
      </c>
      <c r="W216" s="8">
        <v>0</v>
      </c>
      <c r="X216" s="8">
        <v>0</v>
      </c>
      <c r="Y216" s="8">
        <v>6645.6</v>
      </c>
      <c r="Z216" s="8">
        <v>48826.45</v>
      </c>
      <c r="AA216" s="8">
        <v>18920</v>
      </c>
      <c r="AB216" s="8">
        <v>888</v>
      </c>
      <c r="AC216" s="8">
        <v>6000</v>
      </c>
      <c r="AD216" s="8">
        <v>483694.96</v>
      </c>
      <c r="AE216" s="8">
        <v>0</v>
      </c>
      <c r="AF216" s="8">
        <v>509875</v>
      </c>
      <c r="AG216" s="8">
        <v>59389</v>
      </c>
      <c r="AH216" s="8">
        <v>745821</v>
      </c>
      <c r="AI216" s="8">
        <v>19363.2</v>
      </c>
      <c r="AJ216" s="8">
        <v>229583</v>
      </c>
      <c r="AK216" s="8">
        <v>756</v>
      </c>
      <c r="AL216" s="8">
        <v>0</v>
      </c>
      <c r="AM216" s="8">
        <v>0</v>
      </c>
      <c r="AN216" s="8">
        <v>87600</v>
      </c>
      <c r="AO216" s="8">
        <v>87911.98</v>
      </c>
      <c r="AP216" s="8">
        <v>61444.25</v>
      </c>
      <c r="AQ216" s="8">
        <v>98223.25</v>
      </c>
      <c r="AR216" s="8">
        <v>63134.68</v>
      </c>
      <c r="AS216" s="8">
        <v>223854.5</v>
      </c>
      <c r="AT216" s="8">
        <v>0</v>
      </c>
      <c r="AU216" s="8">
        <v>240860</v>
      </c>
      <c r="AV216" s="8">
        <v>682784.8</v>
      </c>
      <c r="AW216" s="8">
        <v>0</v>
      </c>
      <c r="AX216" s="8">
        <v>0</v>
      </c>
      <c r="AY216" s="8">
        <v>0</v>
      </c>
      <c r="AZ216" s="8">
        <v>527070</v>
      </c>
      <c r="BA216" s="8">
        <v>84394.8</v>
      </c>
      <c r="BB216" s="8">
        <v>0</v>
      </c>
      <c r="BC216" s="8">
        <v>0</v>
      </c>
      <c r="BD216" s="8">
        <v>0</v>
      </c>
      <c r="BE216" s="8">
        <v>0</v>
      </c>
      <c r="BF216" s="8">
        <v>0</v>
      </c>
      <c r="BG216" s="8">
        <v>0</v>
      </c>
      <c r="BH216" s="8">
        <v>71320</v>
      </c>
      <c r="BI216" s="8">
        <v>0</v>
      </c>
      <c r="BJ216" s="8">
        <v>0</v>
      </c>
      <c r="BK216" s="8">
        <v>0</v>
      </c>
      <c r="BL216" s="8">
        <v>0</v>
      </c>
      <c r="BM216" s="8">
        <v>0</v>
      </c>
      <c r="BN216" s="13" t="s">
        <v>2772</v>
      </c>
      <c r="BO216" s="13" t="s">
        <v>2772</v>
      </c>
      <c r="BP216" s="13" t="s">
        <v>2772</v>
      </c>
      <c r="BQ216" s="13" t="s">
        <v>2772</v>
      </c>
      <c r="BR216" s="13" t="s">
        <v>2772</v>
      </c>
      <c r="BS216" s="13" t="s">
        <v>2772</v>
      </c>
      <c r="BT216" s="13" t="s">
        <v>2772</v>
      </c>
      <c r="BU216" s="13" t="s">
        <v>2772</v>
      </c>
      <c r="BV216" s="13" t="s">
        <v>2772</v>
      </c>
      <c r="BW216" s="13" t="s">
        <v>2772</v>
      </c>
      <c r="BX216" s="13" t="s">
        <v>2772</v>
      </c>
      <c r="BY216" s="13" t="s">
        <v>2772</v>
      </c>
      <c r="BZ216" s="13" t="s">
        <v>2772</v>
      </c>
      <c r="CA216" s="8">
        <v>176310</v>
      </c>
      <c r="CB216" s="8">
        <v>0</v>
      </c>
      <c r="CC216" s="8">
        <v>176310</v>
      </c>
      <c r="CD216" s="8">
        <v>0</v>
      </c>
      <c r="CE216" s="8">
        <v>0</v>
      </c>
      <c r="CF216" s="8">
        <v>0</v>
      </c>
      <c r="CG216" s="8">
        <v>0</v>
      </c>
      <c r="CH216" s="8">
        <v>0</v>
      </c>
      <c r="CI216" s="8">
        <v>0</v>
      </c>
      <c r="CJ216" s="8">
        <v>0</v>
      </c>
      <c r="CK216" s="8">
        <v>0</v>
      </c>
      <c r="CL216" s="8">
        <v>0</v>
      </c>
      <c r="CM216" s="8">
        <v>0</v>
      </c>
      <c r="CN216" s="8">
        <v>0</v>
      </c>
      <c r="CO216" s="8">
        <v>0</v>
      </c>
      <c r="CP216" s="8">
        <v>0</v>
      </c>
      <c r="CQ216" s="8">
        <v>0</v>
      </c>
      <c r="CR216" s="13" t="s">
        <v>2772</v>
      </c>
      <c r="CS216" s="13" t="s">
        <v>2772</v>
      </c>
      <c r="CT216" s="13" t="s">
        <v>2772</v>
      </c>
      <c r="CU216" s="8">
        <v>0</v>
      </c>
      <c r="CV216" s="8">
        <v>0</v>
      </c>
      <c r="CW216" s="8">
        <v>0</v>
      </c>
      <c r="CX216" s="8">
        <v>0</v>
      </c>
      <c r="CY216" s="8">
        <v>0</v>
      </c>
      <c r="CZ216" s="8">
        <v>0</v>
      </c>
      <c r="DA216" s="13" t="s">
        <v>2772</v>
      </c>
      <c r="DB216" s="13" t="s">
        <v>2772</v>
      </c>
      <c r="DC216" s="13" t="s">
        <v>2772</v>
      </c>
      <c r="DD216" s="13" t="s">
        <v>2772</v>
      </c>
      <c r="DE216" s="8">
        <v>0</v>
      </c>
      <c r="DF216" s="8">
        <v>0</v>
      </c>
      <c r="DG216" s="8">
        <v>0</v>
      </c>
      <c r="DH216" s="8">
        <v>0</v>
      </c>
      <c r="DI216" s="17">
        <v>0</v>
      </c>
    </row>
    <row r="217" s="1" customFormat="1" ht="15.4" customHeight="1" spans="1:113">
      <c r="A217" s="9" t="s">
        <v>3132</v>
      </c>
      <c r="B217" s="10"/>
      <c r="C217" s="10" t="s">
        <v>2275</v>
      </c>
      <c r="D217" s="10" t="s">
        <v>2791</v>
      </c>
      <c r="E217" s="8">
        <v>24612057.5</v>
      </c>
      <c r="F217" s="8">
        <v>17845216.78</v>
      </c>
      <c r="G217" s="8">
        <v>5898016.17</v>
      </c>
      <c r="H217" s="8">
        <v>3034040.36</v>
      </c>
      <c r="I217" s="8">
        <v>954147</v>
      </c>
      <c r="J217" s="8">
        <v>3775</v>
      </c>
      <c r="K217" s="8">
        <v>1122273.15</v>
      </c>
      <c r="L217" s="8">
        <v>2621750.32</v>
      </c>
      <c r="M217" s="8">
        <v>578130.92</v>
      </c>
      <c r="N217" s="8">
        <v>953860.48</v>
      </c>
      <c r="O217" s="8">
        <v>0</v>
      </c>
      <c r="P217" s="8">
        <v>329437.7</v>
      </c>
      <c r="Q217" s="8">
        <v>1840495.54</v>
      </c>
      <c r="R217" s="8">
        <v>9629.1</v>
      </c>
      <c r="S217" s="8">
        <v>499661.04</v>
      </c>
      <c r="T217" s="8">
        <v>4943551.92</v>
      </c>
      <c r="U217" s="8">
        <v>918467.55</v>
      </c>
      <c r="V217" s="8">
        <v>183111.71</v>
      </c>
      <c r="W217" s="8">
        <v>0</v>
      </c>
      <c r="X217" s="8">
        <v>0</v>
      </c>
      <c r="Y217" s="8">
        <v>3378.2</v>
      </c>
      <c r="Z217" s="8">
        <v>80265.74</v>
      </c>
      <c r="AA217" s="8">
        <v>17854</v>
      </c>
      <c r="AB217" s="8">
        <v>1480</v>
      </c>
      <c r="AC217" s="8">
        <v>5550</v>
      </c>
      <c r="AD217" s="8">
        <v>465179.02</v>
      </c>
      <c r="AE217" s="8">
        <v>0</v>
      </c>
      <c r="AF217" s="8">
        <v>497402</v>
      </c>
      <c r="AG217" s="8">
        <v>65700</v>
      </c>
      <c r="AH217" s="8">
        <v>27182.98</v>
      </c>
      <c r="AI217" s="8">
        <v>49684</v>
      </c>
      <c r="AJ217" s="8">
        <v>617049.4</v>
      </c>
      <c r="AK217" s="8">
        <v>647031</v>
      </c>
      <c r="AL217" s="8">
        <v>0</v>
      </c>
      <c r="AM217" s="8">
        <v>0</v>
      </c>
      <c r="AN217" s="8">
        <v>233072.12</v>
      </c>
      <c r="AO217" s="8">
        <v>41520</v>
      </c>
      <c r="AP217" s="8">
        <v>99107</v>
      </c>
      <c r="AQ217" s="8">
        <v>147468</v>
      </c>
      <c r="AR217" s="8">
        <v>492794.05</v>
      </c>
      <c r="AS217" s="8">
        <v>171065</v>
      </c>
      <c r="AT217" s="8">
        <v>0</v>
      </c>
      <c r="AU217" s="8">
        <v>179190.15</v>
      </c>
      <c r="AV217" s="8">
        <v>712420.8</v>
      </c>
      <c r="AW217" s="8">
        <v>0</v>
      </c>
      <c r="AX217" s="8">
        <v>0</v>
      </c>
      <c r="AY217" s="8">
        <v>0</v>
      </c>
      <c r="AZ217" s="8">
        <v>365572.8</v>
      </c>
      <c r="BA217" s="8">
        <v>346248</v>
      </c>
      <c r="BB217" s="8">
        <v>600</v>
      </c>
      <c r="BC217" s="8">
        <v>0</v>
      </c>
      <c r="BD217" s="8">
        <v>0</v>
      </c>
      <c r="BE217" s="8">
        <v>0</v>
      </c>
      <c r="BF217" s="8">
        <v>0</v>
      </c>
      <c r="BG217" s="8">
        <v>0</v>
      </c>
      <c r="BH217" s="8">
        <v>0</v>
      </c>
      <c r="BI217" s="8">
        <v>0</v>
      </c>
      <c r="BJ217" s="8">
        <v>0</v>
      </c>
      <c r="BK217" s="8">
        <v>0</v>
      </c>
      <c r="BL217" s="8">
        <v>0</v>
      </c>
      <c r="BM217" s="8">
        <v>0</v>
      </c>
      <c r="BN217" s="13" t="s">
        <v>2772</v>
      </c>
      <c r="BO217" s="13" t="s">
        <v>2772</v>
      </c>
      <c r="BP217" s="13" t="s">
        <v>2772</v>
      </c>
      <c r="BQ217" s="13" t="s">
        <v>2772</v>
      </c>
      <c r="BR217" s="13" t="s">
        <v>2772</v>
      </c>
      <c r="BS217" s="13" t="s">
        <v>2772</v>
      </c>
      <c r="BT217" s="13" t="s">
        <v>2772</v>
      </c>
      <c r="BU217" s="13" t="s">
        <v>2772</v>
      </c>
      <c r="BV217" s="13" t="s">
        <v>2772</v>
      </c>
      <c r="BW217" s="13" t="s">
        <v>2772</v>
      </c>
      <c r="BX217" s="13" t="s">
        <v>2772</v>
      </c>
      <c r="BY217" s="13" t="s">
        <v>2772</v>
      </c>
      <c r="BZ217" s="13" t="s">
        <v>2772</v>
      </c>
      <c r="CA217" s="8">
        <v>10868</v>
      </c>
      <c r="CB217" s="8">
        <v>0</v>
      </c>
      <c r="CC217" s="8">
        <v>7880</v>
      </c>
      <c r="CD217" s="8">
        <v>2988</v>
      </c>
      <c r="CE217" s="8">
        <v>0</v>
      </c>
      <c r="CF217" s="8">
        <v>0</v>
      </c>
      <c r="CG217" s="8">
        <v>0</v>
      </c>
      <c r="CH217" s="8">
        <v>0</v>
      </c>
      <c r="CI217" s="8">
        <v>0</v>
      </c>
      <c r="CJ217" s="8">
        <v>0</v>
      </c>
      <c r="CK217" s="8">
        <v>0</v>
      </c>
      <c r="CL217" s="8">
        <v>0</v>
      </c>
      <c r="CM217" s="8">
        <v>0</v>
      </c>
      <c r="CN217" s="8">
        <v>0</v>
      </c>
      <c r="CO217" s="8">
        <v>0</v>
      </c>
      <c r="CP217" s="8">
        <v>0</v>
      </c>
      <c r="CQ217" s="8">
        <v>0</v>
      </c>
      <c r="CR217" s="13" t="s">
        <v>2772</v>
      </c>
      <c r="CS217" s="13" t="s">
        <v>2772</v>
      </c>
      <c r="CT217" s="13" t="s">
        <v>2772</v>
      </c>
      <c r="CU217" s="8">
        <v>1100000</v>
      </c>
      <c r="CV217" s="8">
        <v>0</v>
      </c>
      <c r="CW217" s="8">
        <v>0</v>
      </c>
      <c r="CX217" s="8">
        <v>1100000</v>
      </c>
      <c r="CY217" s="8">
        <v>0</v>
      </c>
      <c r="CZ217" s="8">
        <v>0</v>
      </c>
      <c r="DA217" s="13" t="s">
        <v>2772</v>
      </c>
      <c r="DB217" s="13" t="s">
        <v>2772</v>
      </c>
      <c r="DC217" s="13" t="s">
        <v>2772</v>
      </c>
      <c r="DD217" s="13" t="s">
        <v>2772</v>
      </c>
      <c r="DE217" s="8">
        <v>0</v>
      </c>
      <c r="DF217" s="8">
        <v>0</v>
      </c>
      <c r="DG217" s="8">
        <v>0</v>
      </c>
      <c r="DH217" s="8">
        <v>0</v>
      </c>
      <c r="DI217" s="17">
        <v>0</v>
      </c>
    </row>
    <row r="218" s="1" customFormat="1" ht="15.4" customHeight="1" spans="1:113">
      <c r="A218" s="9" t="s">
        <v>3133</v>
      </c>
      <c r="B218" s="10"/>
      <c r="C218" s="10" t="s">
        <v>2275</v>
      </c>
      <c r="D218" s="10" t="s">
        <v>2797</v>
      </c>
      <c r="E218" s="8">
        <v>10740827.74</v>
      </c>
      <c r="F218" s="8">
        <v>8377926.4</v>
      </c>
      <c r="G218" s="8">
        <v>3770903.14</v>
      </c>
      <c r="H218" s="8">
        <v>1058371</v>
      </c>
      <c r="I218" s="8">
        <v>140400</v>
      </c>
      <c r="J218" s="8">
        <v>0</v>
      </c>
      <c r="K218" s="8">
        <v>367382</v>
      </c>
      <c r="L218" s="8">
        <v>1609272.77</v>
      </c>
      <c r="M218" s="8">
        <v>308689.92</v>
      </c>
      <c r="N218" s="8">
        <v>392193.66</v>
      </c>
      <c r="O218" s="8">
        <v>0</v>
      </c>
      <c r="P218" s="8">
        <v>144235.29</v>
      </c>
      <c r="Q218" s="8">
        <v>424942.62</v>
      </c>
      <c r="R218" s="8">
        <v>0</v>
      </c>
      <c r="S218" s="8">
        <v>161536</v>
      </c>
      <c r="T218" s="8">
        <v>2270803.34</v>
      </c>
      <c r="U218" s="8">
        <v>202472.78</v>
      </c>
      <c r="V218" s="8">
        <v>34083</v>
      </c>
      <c r="W218" s="8">
        <v>0</v>
      </c>
      <c r="X218" s="8">
        <v>0</v>
      </c>
      <c r="Y218" s="8">
        <v>1396.2</v>
      </c>
      <c r="Z218" s="8">
        <v>33834.16</v>
      </c>
      <c r="AA218" s="8">
        <v>4686</v>
      </c>
      <c r="AB218" s="8">
        <v>1998</v>
      </c>
      <c r="AC218" s="8">
        <v>0</v>
      </c>
      <c r="AD218" s="8">
        <v>29651</v>
      </c>
      <c r="AE218" s="8">
        <v>0</v>
      </c>
      <c r="AF218" s="8">
        <v>29785</v>
      </c>
      <c r="AG218" s="8">
        <v>1444648</v>
      </c>
      <c r="AH218" s="8">
        <v>0</v>
      </c>
      <c r="AI218" s="8">
        <v>0</v>
      </c>
      <c r="AJ218" s="8">
        <v>39849</v>
      </c>
      <c r="AK218" s="8">
        <v>2880</v>
      </c>
      <c r="AL218" s="8">
        <v>0</v>
      </c>
      <c r="AM218" s="8">
        <v>0</v>
      </c>
      <c r="AN218" s="8">
        <v>234290</v>
      </c>
      <c r="AO218" s="8">
        <v>0</v>
      </c>
      <c r="AP218" s="8">
        <v>34831</v>
      </c>
      <c r="AQ218" s="8">
        <v>64239</v>
      </c>
      <c r="AR218" s="8">
        <v>21373.2</v>
      </c>
      <c r="AS218" s="8">
        <v>45636</v>
      </c>
      <c r="AT218" s="8">
        <v>0</v>
      </c>
      <c r="AU218" s="8">
        <v>45151</v>
      </c>
      <c r="AV218" s="8">
        <v>47188</v>
      </c>
      <c r="AW218" s="8">
        <v>0</v>
      </c>
      <c r="AX218" s="8">
        <v>0</v>
      </c>
      <c r="AY218" s="8">
        <v>0</v>
      </c>
      <c r="AZ218" s="8">
        <v>10368</v>
      </c>
      <c r="BA218" s="8">
        <v>25920</v>
      </c>
      <c r="BB218" s="8">
        <v>10900</v>
      </c>
      <c r="BC218" s="8">
        <v>0</v>
      </c>
      <c r="BD218" s="8">
        <v>0</v>
      </c>
      <c r="BE218" s="8">
        <v>0</v>
      </c>
      <c r="BF218" s="8">
        <v>0</v>
      </c>
      <c r="BG218" s="8">
        <v>0</v>
      </c>
      <c r="BH218" s="8">
        <v>0</v>
      </c>
      <c r="BI218" s="8">
        <v>0</v>
      </c>
      <c r="BJ218" s="8">
        <v>0</v>
      </c>
      <c r="BK218" s="8">
        <v>0</v>
      </c>
      <c r="BL218" s="8">
        <v>0</v>
      </c>
      <c r="BM218" s="8">
        <v>0</v>
      </c>
      <c r="BN218" s="13" t="s">
        <v>2772</v>
      </c>
      <c r="BO218" s="13" t="s">
        <v>2772</v>
      </c>
      <c r="BP218" s="13" t="s">
        <v>2772</v>
      </c>
      <c r="BQ218" s="13" t="s">
        <v>2772</v>
      </c>
      <c r="BR218" s="13" t="s">
        <v>2772</v>
      </c>
      <c r="BS218" s="13" t="s">
        <v>2772</v>
      </c>
      <c r="BT218" s="13" t="s">
        <v>2772</v>
      </c>
      <c r="BU218" s="13" t="s">
        <v>2772</v>
      </c>
      <c r="BV218" s="13" t="s">
        <v>2772</v>
      </c>
      <c r="BW218" s="13" t="s">
        <v>2772</v>
      </c>
      <c r="BX218" s="13" t="s">
        <v>2772</v>
      </c>
      <c r="BY218" s="13" t="s">
        <v>2772</v>
      </c>
      <c r="BZ218" s="13" t="s">
        <v>2772</v>
      </c>
      <c r="CA218" s="8">
        <v>44910</v>
      </c>
      <c r="CB218" s="8">
        <v>0</v>
      </c>
      <c r="CC218" s="8">
        <v>44910</v>
      </c>
      <c r="CD218" s="8">
        <v>0</v>
      </c>
      <c r="CE218" s="8">
        <v>0</v>
      </c>
      <c r="CF218" s="8">
        <v>0</v>
      </c>
      <c r="CG218" s="8">
        <v>0</v>
      </c>
      <c r="CH218" s="8">
        <v>0</v>
      </c>
      <c r="CI218" s="8">
        <v>0</v>
      </c>
      <c r="CJ218" s="8">
        <v>0</v>
      </c>
      <c r="CK218" s="8">
        <v>0</v>
      </c>
      <c r="CL218" s="8">
        <v>0</v>
      </c>
      <c r="CM218" s="8">
        <v>0</v>
      </c>
      <c r="CN218" s="8">
        <v>0</v>
      </c>
      <c r="CO218" s="8">
        <v>0</v>
      </c>
      <c r="CP218" s="8">
        <v>0</v>
      </c>
      <c r="CQ218" s="8">
        <v>0</v>
      </c>
      <c r="CR218" s="13" t="s">
        <v>2772</v>
      </c>
      <c r="CS218" s="13" t="s">
        <v>2772</v>
      </c>
      <c r="CT218" s="13" t="s">
        <v>2772</v>
      </c>
      <c r="CU218" s="8">
        <v>0</v>
      </c>
      <c r="CV218" s="8">
        <v>0</v>
      </c>
      <c r="CW218" s="8">
        <v>0</v>
      </c>
      <c r="CX218" s="8">
        <v>0</v>
      </c>
      <c r="CY218" s="8">
        <v>0</v>
      </c>
      <c r="CZ218" s="8">
        <v>0</v>
      </c>
      <c r="DA218" s="13" t="s">
        <v>2772</v>
      </c>
      <c r="DB218" s="13" t="s">
        <v>2772</v>
      </c>
      <c r="DC218" s="13" t="s">
        <v>2772</v>
      </c>
      <c r="DD218" s="13" t="s">
        <v>2772</v>
      </c>
      <c r="DE218" s="8">
        <v>0</v>
      </c>
      <c r="DF218" s="8">
        <v>0</v>
      </c>
      <c r="DG218" s="8">
        <v>0</v>
      </c>
      <c r="DH218" s="8">
        <v>0</v>
      </c>
      <c r="DI218" s="17">
        <v>0</v>
      </c>
    </row>
    <row r="219" s="1" customFormat="1" ht="15.4" customHeight="1" spans="1:113">
      <c r="A219" s="9" t="s">
        <v>3134</v>
      </c>
      <c r="B219" s="10"/>
      <c r="C219" s="10" t="s">
        <v>2275</v>
      </c>
      <c r="D219" s="10" t="s">
        <v>3135</v>
      </c>
      <c r="E219" s="8">
        <v>10000</v>
      </c>
      <c r="F219" s="8">
        <v>0</v>
      </c>
      <c r="G219" s="8">
        <v>0</v>
      </c>
      <c r="H219" s="8">
        <v>0</v>
      </c>
      <c r="I219" s="8">
        <v>0</v>
      </c>
      <c r="J219" s="8">
        <v>0</v>
      </c>
      <c r="K219" s="8">
        <v>0</v>
      </c>
      <c r="L219" s="8">
        <v>0</v>
      </c>
      <c r="M219" s="8">
        <v>0</v>
      </c>
      <c r="N219" s="8">
        <v>0</v>
      </c>
      <c r="O219" s="8">
        <v>0</v>
      </c>
      <c r="P219" s="8">
        <v>0</v>
      </c>
      <c r="Q219" s="8">
        <v>0</v>
      </c>
      <c r="R219" s="8">
        <v>0</v>
      </c>
      <c r="S219" s="8">
        <v>0</v>
      </c>
      <c r="T219" s="8">
        <v>10000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0</v>
      </c>
      <c r="AR219" s="8">
        <v>0</v>
      </c>
      <c r="AS219" s="8">
        <v>0</v>
      </c>
      <c r="AT219" s="8">
        <v>0</v>
      </c>
      <c r="AU219" s="8">
        <v>10000</v>
      </c>
      <c r="AV219" s="8">
        <v>0</v>
      </c>
      <c r="AW219" s="8">
        <v>0</v>
      </c>
      <c r="AX219" s="8">
        <v>0</v>
      </c>
      <c r="AY219" s="8">
        <v>0</v>
      </c>
      <c r="AZ219" s="8">
        <v>0</v>
      </c>
      <c r="BA219" s="8">
        <v>0</v>
      </c>
      <c r="BB219" s="8">
        <v>0</v>
      </c>
      <c r="BC219" s="8">
        <v>0</v>
      </c>
      <c r="BD219" s="8">
        <v>0</v>
      </c>
      <c r="BE219" s="8">
        <v>0</v>
      </c>
      <c r="BF219" s="8">
        <v>0</v>
      </c>
      <c r="BG219" s="8">
        <v>0</v>
      </c>
      <c r="BH219" s="8">
        <v>0</v>
      </c>
      <c r="BI219" s="8">
        <v>0</v>
      </c>
      <c r="BJ219" s="8">
        <v>0</v>
      </c>
      <c r="BK219" s="8">
        <v>0</v>
      </c>
      <c r="BL219" s="8">
        <v>0</v>
      </c>
      <c r="BM219" s="8">
        <v>0</v>
      </c>
      <c r="BN219" s="13" t="s">
        <v>2772</v>
      </c>
      <c r="BO219" s="13" t="s">
        <v>2772</v>
      </c>
      <c r="BP219" s="13" t="s">
        <v>2772</v>
      </c>
      <c r="BQ219" s="13" t="s">
        <v>2772</v>
      </c>
      <c r="BR219" s="13" t="s">
        <v>2772</v>
      </c>
      <c r="BS219" s="13" t="s">
        <v>2772</v>
      </c>
      <c r="BT219" s="13" t="s">
        <v>2772</v>
      </c>
      <c r="BU219" s="13" t="s">
        <v>2772</v>
      </c>
      <c r="BV219" s="13" t="s">
        <v>2772</v>
      </c>
      <c r="BW219" s="13" t="s">
        <v>2772</v>
      </c>
      <c r="BX219" s="13" t="s">
        <v>2772</v>
      </c>
      <c r="BY219" s="13" t="s">
        <v>2772</v>
      </c>
      <c r="BZ219" s="13" t="s">
        <v>2772</v>
      </c>
      <c r="CA219" s="8">
        <v>0</v>
      </c>
      <c r="CB219" s="8">
        <v>0</v>
      </c>
      <c r="CC219" s="8">
        <v>0</v>
      </c>
      <c r="CD219" s="8">
        <v>0</v>
      </c>
      <c r="CE219" s="8">
        <v>0</v>
      </c>
      <c r="CF219" s="8">
        <v>0</v>
      </c>
      <c r="CG219" s="8">
        <v>0</v>
      </c>
      <c r="CH219" s="8">
        <v>0</v>
      </c>
      <c r="CI219" s="8">
        <v>0</v>
      </c>
      <c r="CJ219" s="8">
        <v>0</v>
      </c>
      <c r="CK219" s="8">
        <v>0</v>
      </c>
      <c r="CL219" s="8">
        <v>0</v>
      </c>
      <c r="CM219" s="8">
        <v>0</v>
      </c>
      <c r="CN219" s="8">
        <v>0</v>
      </c>
      <c r="CO219" s="8">
        <v>0</v>
      </c>
      <c r="CP219" s="8">
        <v>0</v>
      </c>
      <c r="CQ219" s="8">
        <v>0</v>
      </c>
      <c r="CR219" s="13" t="s">
        <v>2772</v>
      </c>
      <c r="CS219" s="13" t="s">
        <v>2772</v>
      </c>
      <c r="CT219" s="13" t="s">
        <v>2772</v>
      </c>
      <c r="CU219" s="8">
        <v>0</v>
      </c>
      <c r="CV219" s="8">
        <v>0</v>
      </c>
      <c r="CW219" s="8">
        <v>0</v>
      </c>
      <c r="CX219" s="8">
        <v>0</v>
      </c>
      <c r="CY219" s="8">
        <v>0</v>
      </c>
      <c r="CZ219" s="8">
        <v>0</v>
      </c>
      <c r="DA219" s="13" t="s">
        <v>2772</v>
      </c>
      <c r="DB219" s="13" t="s">
        <v>2772</v>
      </c>
      <c r="DC219" s="13" t="s">
        <v>2772</v>
      </c>
      <c r="DD219" s="13" t="s">
        <v>2772</v>
      </c>
      <c r="DE219" s="8">
        <v>0</v>
      </c>
      <c r="DF219" s="8">
        <v>0</v>
      </c>
      <c r="DG219" s="8">
        <v>0</v>
      </c>
      <c r="DH219" s="8">
        <v>0</v>
      </c>
      <c r="DI219" s="17">
        <v>0</v>
      </c>
    </row>
    <row r="220" s="1" customFormat="1" ht="15.4" customHeight="1" spans="1:113">
      <c r="A220" s="9" t="s">
        <v>3136</v>
      </c>
      <c r="B220" s="10"/>
      <c r="C220" s="10" t="s">
        <v>2275</v>
      </c>
      <c r="D220" s="10" t="s">
        <v>3137</v>
      </c>
      <c r="E220" s="8">
        <v>60000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v>0</v>
      </c>
      <c r="AR220" s="8">
        <v>0</v>
      </c>
      <c r="AS220" s="8">
        <v>0</v>
      </c>
      <c r="AT220" s="8">
        <v>0</v>
      </c>
      <c r="AU220" s="8">
        <v>0</v>
      </c>
      <c r="AV220" s="8">
        <v>60000</v>
      </c>
      <c r="AW220" s="8">
        <v>0</v>
      </c>
      <c r="AX220" s="8">
        <v>0</v>
      </c>
      <c r="AY220" s="8">
        <v>0</v>
      </c>
      <c r="AZ220" s="8">
        <v>0</v>
      </c>
      <c r="BA220" s="8">
        <v>0</v>
      </c>
      <c r="BB220" s="8">
        <v>0</v>
      </c>
      <c r="BC220" s="8">
        <v>0</v>
      </c>
      <c r="BD220" s="8">
        <v>0</v>
      </c>
      <c r="BE220" s="8">
        <v>0</v>
      </c>
      <c r="BF220" s="8">
        <v>60000</v>
      </c>
      <c r="BG220" s="8">
        <v>0</v>
      </c>
      <c r="BH220" s="8">
        <v>0</v>
      </c>
      <c r="BI220" s="8">
        <v>0</v>
      </c>
      <c r="BJ220" s="8">
        <v>0</v>
      </c>
      <c r="BK220" s="8">
        <v>0</v>
      </c>
      <c r="BL220" s="8">
        <v>0</v>
      </c>
      <c r="BM220" s="8">
        <v>0</v>
      </c>
      <c r="BN220" s="13" t="s">
        <v>2772</v>
      </c>
      <c r="BO220" s="13" t="s">
        <v>2772</v>
      </c>
      <c r="BP220" s="13" t="s">
        <v>2772</v>
      </c>
      <c r="BQ220" s="13" t="s">
        <v>2772</v>
      </c>
      <c r="BR220" s="13" t="s">
        <v>2772</v>
      </c>
      <c r="BS220" s="13" t="s">
        <v>2772</v>
      </c>
      <c r="BT220" s="13" t="s">
        <v>2772</v>
      </c>
      <c r="BU220" s="13" t="s">
        <v>2772</v>
      </c>
      <c r="BV220" s="13" t="s">
        <v>2772</v>
      </c>
      <c r="BW220" s="13" t="s">
        <v>2772</v>
      </c>
      <c r="BX220" s="13" t="s">
        <v>2772</v>
      </c>
      <c r="BY220" s="13" t="s">
        <v>2772</v>
      </c>
      <c r="BZ220" s="13" t="s">
        <v>2772</v>
      </c>
      <c r="CA220" s="8">
        <v>0</v>
      </c>
      <c r="CB220" s="8">
        <v>0</v>
      </c>
      <c r="CC220" s="8">
        <v>0</v>
      </c>
      <c r="CD220" s="8">
        <v>0</v>
      </c>
      <c r="CE220" s="8">
        <v>0</v>
      </c>
      <c r="CF220" s="8">
        <v>0</v>
      </c>
      <c r="CG220" s="8">
        <v>0</v>
      </c>
      <c r="CH220" s="8">
        <v>0</v>
      </c>
      <c r="CI220" s="8">
        <v>0</v>
      </c>
      <c r="CJ220" s="8">
        <v>0</v>
      </c>
      <c r="CK220" s="8">
        <v>0</v>
      </c>
      <c r="CL220" s="8">
        <v>0</v>
      </c>
      <c r="CM220" s="8">
        <v>0</v>
      </c>
      <c r="CN220" s="8">
        <v>0</v>
      </c>
      <c r="CO220" s="8">
        <v>0</v>
      </c>
      <c r="CP220" s="8">
        <v>0</v>
      </c>
      <c r="CQ220" s="8">
        <v>0</v>
      </c>
      <c r="CR220" s="13" t="s">
        <v>2772</v>
      </c>
      <c r="CS220" s="13" t="s">
        <v>2772</v>
      </c>
      <c r="CT220" s="13" t="s">
        <v>2772</v>
      </c>
      <c r="CU220" s="8">
        <v>0</v>
      </c>
      <c r="CV220" s="8">
        <v>0</v>
      </c>
      <c r="CW220" s="8">
        <v>0</v>
      </c>
      <c r="CX220" s="8">
        <v>0</v>
      </c>
      <c r="CY220" s="8">
        <v>0</v>
      </c>
      <c r="CZ220" s="8">
        <v>0</v>
      </c>
      <c r="DA220" s="13" t="s">
        <v>2772</v>
      </c>
      <c r="DB220" s="13" t="s">
        <v>2772</v>
      </c>
      <c r="DC220" s="13" t="s">
        <v>2772</v>
      </c>
      <c r="DD220" s="13" t="s">
        <v>2772</v>
      </c>
      <c r="DE220" s="8">
        <v>0</v>
      </c>
      <c r="DF220" s="8">
        <v>0</v>
      </c>
      <c r="DG220" s="8">
        <v>0</v>
      </c>
      <c r="DH220" s="8">
        <v>0</v>
      </c>
      <c r="DI220" s="17">
        <v>0</v>
      </c>
    </row>
    <row r="221" s="1" customFormat="1" ht="15.4" customHeight="1" spans="1:113">
      <c r="A221" s="9" t="s">
        <v>3138</v>
      </c>
      <c r="B221" s="10"/>
      <c r="C221" s="10" t="s">
        <v>2275</v>
      </c>
      <c r="D221" s="10" t="s">
        <v>3139</v>
      </c>
      <c r="E221" s="8">
        <v>50000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c r="AS221" s="8">
        <v>0</v>
      </c>
      <c r="AT221" s="8">
        <v>0</v>
      </c>
      <c r="AU221" s="8">
        <v>0</v>
      </c>
      <c r="AV221" s="8">
        <v>50000</v>
      </c>
      <c r="AW221" s="8">
        <v>0</v>
      </c>
      <c r="AX221" s="8">
        <v>0</v>
      </c>
      <c r="AY221" s="8">
        <v>0</v>
      </c>
      <c r="AZ221" s="8">
        <v>0</v>
      </c>
      <c r="BA221" s="8">
        <v>0</v>
      </c>
      <c r="BB221" s="8">
        <v>0</v>
      </c>
      <c r="BC221" s="8">
        <v>0</v>
      </c>
      <c r="BD221" s="8">
        <v>0</v>
      </c>
      <c r="BE221" s="8">
        <v>0</v>
      </c>
      <c r="BF221" s="8">
        <v>50000</v>
      </c>
      <c r="BG221" s="8">
        <v>0</v>
      </c>
      <c r="BH221" s="8">
        <v>0</v>
      </c>
      <c r="BI221" s="8">
        <v>0</v>
      </c>
      <c r="BJ221" s="8">
        <v>0</v>
      </c>
      <c r="BK221" s="8">
        <v>0</v>
      </c>
      <c r="BL221" s="8">
        <v>0</v>
      </c>
      <c r="BM221" s="8">
        <v>0</v>
      </c>
      <c r="BN221" s="13" t="s">
        <v>2772</v>
      </c>
      <c r="BO221" s="13" t="s">
        <v>2772</v>
      </c>
      <c r="BP221" s="13" t="s">
        <v>2772</v>
      </c>
      <c r="BQ221" s="13" t="s">
        <v>2772</v>
      </c>
      <c r="BR221" s="13" t="s">
        <v>2772</v>
      </c>
      <c r="BS221" s="13" t="s">
        <v>2772</v>
      </c>
      <c r="BT221" s="13" t="s">
        <v>2772</v>
      </c>
      <c r="BU221" s="13" t="s">
        <v>2772</v>
      </c>
      <c r="BV221" s="13" t="s">
        <v>2772</v>
      </c>
      <c r="BW221" s="13" t="s">
        <v>2772</v>
      </c>
      <c r="BX221" s="13" t="s">
        <v>2772</v>
      </c>
      <c r="BY221" s="13" t="s">
        <v>2772</v>
      </c>
      <c r="BZ221" s="13" t="s">
        <v>2772</v>
      </c>
      <c r="CA221" s="8">
        <v>0</v>
      </c>
      <c r="CB221" s="8">
        <v>0</v>
      </c>
      <c r="CC221" s="8">
        <v>0</v>
      </c>
      <c r="CD221" s="8">
        <v>0</v>
      </c>
      <c r="CE221" s="8">
        <v>0</v>
      </c>
      <c r="CF221" s="8">
        <v>0</v>
      </c>
      <c r="CG221" s="8">
        <v>0</v>
      </c>
      <c r="CH221" s="8">
        <v>0</v>
      </c>
      <c r="CI221" s="8">
        <v>0</v>
      </c>
      <c r="CJ221" s="8">
        <v>0</v>
      </c>
      <c r="CK221" s="8">
        <v>0</v>
      </c>
      <c r="CL221" s="8">
        <v>0</v>
      </c>
      <c r="CM221" s="8">
        <v>0</v>
      </c>
      <c r="CN221" s="8">
        <v>0</v>
      </c>
      <c r="CO221" s="8">
        <v>0</v>
      </c>
      <c r="CP221" s="8">
        <v>0</v>
      </c>
      <c r="CQ221" s="8">
        <v>0</v>
      </c>
      <c r="CR221" s="13" t="s">
        <v>2772</v>
      </c>
      <c r="CS221" s="13" t="s">
        <v>2772</v>
      </c>
      <c r="CT221" s="13" t="s">
        <v>2772</v>
      </c>
      <c r="CU221" s="8">
        <v>0</v>
      </c>
      <c r="CV221" s="8">
        <v>0</v>
      </c>
      <c r="CW221" s="8">
        <v>0</v>
      </c>
      <c r="CX221" s="8">
        <v>0</v>
      </c>
      <c r="CY221" s="8">
        <v>0</v>
      </c>
      <c r="CZ221" s="8">
        <v>0</v>
      </c>
      <c r="DA221" s="13" t="s">
        <v>2772</v>
      </c>
      <c r="DB221" s="13" t="s">
        <v>2772</v>
      </c>
      <c r="DC221" s="13" t="s">
        <v>2772</v>
      </c>
      <c r="DD221" s="13" t="s">
        <v>2772</v>
      </c>
      <c r="DE221" s="8">
        <v>0</v>
      </c>
      <c r="DF221" s="8">
        <v>0</v>
      </c>
      <c r="DG221" s="8">
        <v>0</v>
      </c>
      <c r="DH221" s="8">
        <v>0</v>
      </c>
      <c r="DI221" s="17">
        <v>0</v>
      </c>
    </row>
    <row r="222" s="1" customFormat="1" ht="15.4" customHeight="1" spans="1:113">
      <c r="A222" s="9" t="s">
        <v>3140</v>
      </c>
      <c r="B222" s="10"/>
      <c r="C222" s="10" t="s">
        <v>2275</v>
      </c>
      <c r="D222" s="10" t="s">
        <v>3141</v>
      </c>
      <c r="E222" s="8">
        <v>1500000</v>
      </c>
      <c r="F222" s="8">
        <v>0</v>
      </c>
      <c r="G222" s="8">
        <v>0</v>
      </c>
      <c r="H222" s="8">
        <v>0</v>
      </c>
      <c r="I222" s="8">
        <v>0</v>
      </c>
      <c r="J222" s="8">
        <v>0</v>
      </c>
      <c r="K222" s="8">
        <v>0</v>
      </c>
      <c r="L222" s="8">
        <v>0</v>
      </c>
      <c r="M222" s="8">
        <v>0</v>
      </c>
      <c r="N222" s="8">
        <v>0</v>
      </c>
      <c r="O222" s="8">
        <v>0</v>
      </c>
      <c r="P222" s="8">
        <v>0</v>
      </c>
      <c r="Q222" s="8">
        <v>0</v>
      </c>
      <c r="R222" s="8">
        <v>0</v>
      </c>
      <c r="S222" s="8">
        <v>0</v>
      </c>
      <c r="T222" s="8">
        <v>1500000</v>
      </c>
      <c r="U222" s="8">
        <v>0</v>
      </c>
      <c r="V222" s="8">
        <v>0</v>
      </c>
      <c r="W222" s="8">
        <v>0</v>
      </c>
      <c r="X222" s="8">
        <v>0</v>
      </c>
      <c r="Y222" s="8">
        <v>0</v>
      </c>
      <c r="Z222" s="8">
        <v>0</v>
      </c>
      <c r="AA222" s="8">
        <v>0</v>
      </c>
      <c r="AB222" s="8">
        <v>0</v>
      </c>
      <c r="AC222" s="8">
        <v>0</v>
      </c>
      <c r="AD222" s="8">
        <v>0</v>
      </c>
      <c r="AE222" s="8">
        <v>0</v>
      </c>
      <c r="AF222" s="8">
        <v>1500000</v>
      </c>
      <c r="AG222" s="8">
        <v>0</v>
      </c>
      <c r="AH222" s="8">
        <v>0</v>
      </c>
      <c r="AI222" s="8">
        <v>0</v>
      </c>
      <c r="AJ222" s="8">
        <v>0</v>
      </c>
      <c r="AK222" s="8">
        <v>0</v>
      </c>
      <c r="AL222" s="8">
        <v>0</v>
      </c>
      <c r="AM222" s="8">
        <v>0</v>
      </c>
      <c r="AN222" s="8">
        <v>0</v>
      </c>
      <c r="AO222" s="8">
        <v>0</v>
      </c>
      <c r="AP222" s="8">
        <v>0</v>
      </c>
      <c r="AQ222" s="8">
        <v>0</v>
      </c>
      <c r="AR222" s="8">
        <v>0</v>
      </c>
      <c r="AS222" s="8">
        <v>0</v>
      </c>
      <c r="AT222" s="8">
        <v>0</v>
      </c>
      <c r="AU222" s="8">
        <v>0</v>
      </c>
      <c r="AV222" s="8">
        <v>0</v>
      </c>
      <c r="AW222" s="8">
        <v>0</v>
      </c>
      <c r="AX222" s="8">
        <v>0</v>
      </c>
      <c r="AY222" s="8">
        <v>0</v>
      </c>
      <c r="AZ222" s="8">
        <v>0</v>
      </c>
      <c r="BA222" s="8">
        <v>0</v>
      </c>
      <c r="BB222" s="8">
        <v>0</v>
      </c>
      <c r="BC222" s="8">
        <v>0</v>
      </c>
      <c r="BD222" s="8">
        <v>0</v>
      </c>
      <c r="BE222" s="8">
        <v>0</v>
      </c>
      <c r="BF222" s="8">
        <v>0</v>
      </c>
      <c r="BG222" s="8">
        <v>0</v>
      </c>
      <c r="BH222" s="8">
        <v>0</v>
      </c>
      <c r="BI222" s="8">
        <v>0</v>
      </c>
      <c r="BJ222" s="8">
        <v>0</v>
      </c>
      <c r="BK222" s="8">
        <v>0</v>
      </c>
      <c r="BL222" s="8">
        <v>0</v>
      </c>
      <c r="BM222" s="8">
        <v>0</v>
      </c>
      <c r="BN222" s="13" t="s">
        <v>2772</v>
      </c>
      <c r="BO222" s="13" t="s">
        <v>2772</v>
      </c>
      <c r="BP222" s="13" t="s">
        <v>2772</v>
      </c>
      <c r="BQ222" s="13" t="s">
        <v>2772</v>
      </c>
      <c r="BR222" s="13" t="s">
        <v>2772</v>
      </c>
      <c r="BS222" s="13" t="s">
        <v>2772</v>
      </c>
      <c r="BT222" s="13" t="s">
        <v>2772</v>
      </c>
      <c r="BU222" s="13" t="s">
        <v>2772</v>
      </c>
      <c r="BV222" s="13" t="s">
        <v>2772</v>
      </c>
      <c r="BW222" s="13" t="s">
        <v>2772</v>
      </c>
      <c r="BX222" s="13" t="s">
        <v>2772</v>
      </c>
      <c r="BY222" s="13" t="s">
        <v>2772</v>
      </c>
      <c r="BZ222" s="13" t="s">
        <v>2772</v>
      </c>
      <c r="CA222" s="8">
        <v>0</v>
      </c>
      <c r="CB222" s="8">
        <v>0</v>
      </c>
      <c r="CC222" s="8">
        <v>0</v>
      </c>
      <c r="CD222" s="8">
        <v>0</v>
      </c>
      <c r="CE222" s="8">
        <v>0</v>
      </c>
      <c r="CF222" s="8">
        <v>0</v>
      </c>
      <c r="CG222" s="8">
        <v>0</v>
      </c>
      <c r="CH222" s="8">
        <v>0</v>
      </c>
      <c r="CI222" s="8">
        <v>0</v>
      </c>
      <c r="CJ222" s="8">
        <v>0</v>
      </c>
      <c r="CK222" s="8">
        <v>0</v>
      </c>
      <c r="CL222" s="8">
        <v>0</v>
      </c>
      <c r="CM222" s="8">
        <v>0</v>
      </c>
      <c r="CN222" s="8">
        <v>0</v>
      </c>
      <c r="CO222" s="8">
        <v>0</v>
      </c>
      <c r="CP222" s="8">
        <v>0</v>
      </c>
      <c r="CQ222" s="8">
        <v>0</v>
      </c>
      <c r="CR222" s="13" t="s">
        <v>2772</v>
      </c>
      <c r="CS222" s="13" t="s">
        <v>2772</v>
      </c>
      <c r="CT222" s="13" t="s">
        <v>2772</v>
      </c>
      <c r="CU222" s="8">
        <v>0</v>
      </c>
      <c r="CV222" s="8">
        <v>0</v>
      </c>
      <c r="CW222" s="8">
        <v>0</v>
      </c>
      <c r="CX222" s="8">
        <v>0</v>
      </c>
      <c r="CY222" s="8">
        <v>0</v>
      </c>
      <c r="CZ222" s="8">
        <v>0</v>
      </c>
      <c r="DA222" s="13" t="s">
        <v>2772</v>
      </c>
      <c r="DB222" s="13" t="s">
        <v>2772</v>
      </c>
      <c r="DC222" s="13" t="s">
        <v>2772</v>
      </c>
      <c r="DD222" s="13" t="s">
        <v>2772</v>
      </c>
      <c r="DE222" s="8">
        <v>0</v>
      </c>
      <c r="DF222" s="8">
        <v>0</v>
      </c>
      <c r="DG222" s="8">
        <v>0</v>
      </c>
      <c r="DH222" s="8">
        <v>0</v>
      </c>
      <c r="DI222" s="17">
        <v>0</v>
      </c>
    </row>
    <row r="223" s="1" customFormat="1" ht="15.4" customHeight="1" spans="1:113">
      <c r="A223" s="9" t="s">
        <v>3142</v>
      </c>
      <c r="B223" s="10"/>
      <c r="C223" s="10" t="s">
        <v>2275</v>
      </c>
      <c r="D223" s="10" t="s">
        <v>3143</v>
      </c>
      <c r="E223" s="8">
        <v>2746000</v>
      </c>
      <c r="F223" s="8">
        <v>0</v>
      </c>
      <c r="G223" s="8">
        <v>0</v>
      </c>
      <c r="H223" s="8">
        <v>0</v>
      </c>
      <c r="I223" s="8">
        <v>0</v>
      </c>
      <c r="J223" s="8">
        <v>0</v>
      </c>
      <c r="K223" s="8">
        <v>0</v>
      </c>
      <c r="L223" s="8">
        <v>0</v>
      </c>
      <c r="M223" s="8">
        <v>0</v>
      </c>
      <c r="N223" s="8">
        <v>0</v>
      </c>
      <c r="O223" s="8">
        <v>0</v>
      </c>
      <c r="P223" s="8">
        <v>0</v>
      </c>
      <c r="Q223" s="8">
        <v>0</v>
      </c>
      <c r="R223" s="8">
        <v>0</v>
      </c>
      <c r="S223" s="8">
        <v>0</v>
      </c>
      <c r="T223" s="8">
        <v>756000</v>
      </c>
      <c r="U223" s="8">
        <v>0</v>
      </c>
      <c r="V223" s="8">
        <v>0</v>
      </c>
      <c r="W223" s="8">
        <v>0</v>
      </c>
      <c r="X223" s="8">
        <v>0</v>
      </c>
      <c r="Y223" s="8">
        <v>0</v>
      </c>
      <c r="Z223" s="8">
        <v>0</v>
      </c>
      <c r="AA223" s="8">
        <v>0</v>
      </c>
      <c r="AB223" s="8">
        <v>0</v>
      </c>
      <c r="AC223" s="8">
        <v>0</v>
      </c>
      <c r="AD223" s="8">
        <v>0</v>
      </c>
      <c r="AE223" s="8">
        <v>0</v>
      </c>
      <c r="AF223" s="8">
        <v>0</v>
      </c>
      <c r="AG223" s="8">
        <v>740000</v>
      </c>
      <c r="AH223" s="8">
        <v>0</v>
      </c>
      <c r="AI223" s="8">
        <v>0</v>
      </c>
      <c r="AJ223" s="8">
        <v>0</v>
      </c>
      <c r="AK223" s="8">
        <v>0</v>
      </c>
      <c r="AL223" s="8">
        <v>0</v>
      </c>
      <c r="AM223" s="8">
        <v>0</v>
      </c>
      <c r="AN223" s="8">
        <v>10000</v>
      </c>
      <c r="AO223" s="8">
        <v>0</v>
      </c>
      <c r="AP223" s="8">
        <v>0</v>
      </c>
      <c r="AQ223" s="8">
        <v>0</v>
      </c>
      <c r="AR223" s="8">
        <v>0</v>
      </c>
      <c r="AS223" s="8">
        <v>0</v>
      </c>
      <c r="AT223" s="8">
        <v>0</v>
      </c>
      <c r="AU223" s="8">
        <v>6000</v>
      </c>
      <c r="AV223" s="8">
        <v>1990000</v>
      </c>
      <c r="AW223" s="8">
        <v>0</v>
      </c>
      <c r="AX223" s="8">
        <v>0</v>
      </c>
      <c r="AY223" s="8">
        <v>0</v>
      </c>
      <c r="AZ223" s="8">
        <v>0</v>
      </c>
      <c r="BA223" s="8">
        <v>1580000</v>
      </c>
      <c r="BB223" s="8">
        <v>0</v>
      </c>
      <c r="BC223" s="8">
        <v>0</v>
      </c>
      <c r="BD223" s="8">
        <v>0</v>
      </c>
      <c r="BE223" s="8">
        <v>0</v>
      </c>
      <c r="BF223" s="8">
        <v>410000</v>
      </c>
      <c r="BG223" s="8">
        <v>0</v>
      </c>
      <c r="BH223" s="8">
        <v>0</v>
      </c>
      <c r="BI223" s="8">
        <v>0</v>
      </c>
      <c r="BJ223" s="8">
        <v>0</v>
      </c>
      <c r="BK223" s="8">
        <v>0</v>
      </c>
      <c r="BL223" s="8">
        <v>0</v>
      </c>
      <c r="BM223" s="8">
        <v>0</v>
      </c>
      <c r="BN223" s="13" t="s">
        <v>2772</v>
      </c>
      <c r="BO223" s="13" t="s">
        <v>2772</v>
      </c>
      <c r="BP223" s="13" t="s">
        <v>2772</v>
      </c>
      <c r="BQ223" s="13" t="s">
        <v>2772</v>
      </c>
      <c r="BR223" s="13" t="s">
        <v>2772</v>
      </c>
      <c r="BS223" s="13" t="s">
        <v>2772</v>
      </c>
      <c r="BT223" s="13" t="s">
        <v>2772</v>
      </c>
      <c r="BU223" s="13" t="s">
        <v>2772</v>
      </c>
      <c r="BV223" s="13" t="s">
        <v>2772</v>
      </c>
      <c r="BW223" s="13" t="s">
        <v>2772</v>
      </c>
      <c r="BX223" s="13" t="s">
        <v>2772</v>
      </c>
      <c r="BY223" s="13" t="s">
        <v>2772</v>
      </c>
      <c r="BZ223" s="13" t="s">
        <v>2772</v>
      </c>
      <c r="CA223" s="8">
        <v>0</v>
      </c>
      <c r="CB223" s="8">
        <v>0</v>
      </c>
      <c r="CC223" s="8">
        <v>0</v>
      </c>
      <c r="CD223" s="8">
        <v>0</v>
      </c>
      <c r="CE223" s="8">
        <v>0</v>
      </c>
      <c r="CF223" s="8">
        <v>0</v>
      </c>
      <c r="CG223" s="8">
        <v>0</v>
      </c>
      <c r="CH223" s="8">
        <v>0</v>
      </c>
      <c r="CI223" s="8">
        <v>0</v>
      </c>
      <c r="CJ223" s="8">
        <v>0</v>
      </c>
      <c r="CK223" s="8">
        <v>0</v>
      </c>
      <c r="CL223" s="8">
        <v>0</v>
      </c>
      <c r="CM223" s="8">
        <v>0</v>
      </c>
      <c r="CN223" s="8">
        <v>0</v>
      </c>
      <c r="CO223" s="8">
        <v>0</v>
      </c>
      <c r="CP223" s="8">
        <v>0</v>
      </c>
      <c r="CQ223" s="8">
        <v>0</v>
      </c>
      <c r="CR223" s="13" t="s">
        <v>2772</v>
      </c>
      <c r="CS223" s="13" t="s">
        <v>2772</v>
      </c>
      <c r="CT223" s="13" t="s">
        <v>2772</v>
      </c>
      <c r="CU223" s="8">
        <v>0</v>
      </c>
      <c r="CV223" s="8">
        <v>0</v>
      </c>
      <c r="CW223" s="8">
        <v>0</v>
      </c>
      <c r="CX223" s="8">
        <v>0</v>
      </c>
      <c r="CY223" s="8">
        <v>0</v>
      </c>
      <c r="CZ223" s="8">
        <v>0</v>
      </c>
      <c r="DA223" s="13" t="s">
        <v>2772</v>
      </c>
      <c r="DB223" s="13" t="s">
        <v>2772</v>
      </c>
      <c r="DC223" s="13" t="s">
        <v>2772</v>
      </c>
      <c r="DD223" s="13" t="s">
        <v>2772</v>
      </c>
      <c r="DE223" s="8">
        <v>0</v>
      </c>
      <c r="DF223" s="8">
        <v>0</v>
      </c>
      <c r="DG223" s="8">
        <v>0</v>
      </c>
      <c r="DH223" s="8">
        <v>0</v>
      </c>
      <c r="DI223" s="17">
        <v>0</v>
      </c>
    </row>
    <row r="224" s="1" customFormat="1" ht="15.4" customHeight="1" spans="1:113">
      <c r="A224" s="9" t="s">
        <v>3144</v>
      </c>
      <c r="B224" s="10"/>
      <c r="C224" s="10" t="s">
        <v>2275</v>
      </c>
      <c r="D224" s="10" t="s">
        <v>3145</v>
      </c>
      <c r="E224" s="8">
        <v>2610000</v>
      </c>
      <c r="F224" s="8">
        <v>0</v>
      </c>
      <c r="G224" s="8">
        <v>0</v>
      </c>
      <c r="H224" s="8">
        <v>0</v>
      </c>
      <c r="I224" s="8">
        <v>0</v>
      </c>
      <c r="J224" s="8">
        <v>0</v>
      </c>
      <c r="K224" s="8">
        <v>0</v>
      </c>
      <c r="L224" s="8">
        <v>0</v>
      </c>
      <c r="M224" s="8">
        <v>0</v>
      </c>
      <c r="N224" s="8">
        <v>0</v>
      </c>
      <c r="O224" s="8">
        <v>0</v>
      </c>
      <c r="P224" s="8">
        <v>0</v>
      </c>
      <c r="Q224" s="8">
        <v>0</v>
      </c>
      <c r="R224" s="8">
        <v>0</v>
      </c>
      <c r="S224" s="8">
        <v>0</v>
      </c>
      <c r="T224" s="8">
        <v>2610000</v>
      </c>
      <c r="U224" s="8">
        <v>1000000</v>
      </c>
      <c r="V224" s="8">
        <v>520000</v>
      </c>
      <c r="W224" s="8">
        <v>0</v>
      </c>
      <c r="X224" s="8">
        <v>0</v>
      </c>
      <c r="Y224" s="8">
        <v>100000</v>
      </c>
      <c r="Z224" s="8">
        <v>110000</v>
      </c>
      <c r="AA224" s="8">
        <v>30000</v>
      </c>
      <c r="AB224" s="8">
        <v>0</v>
      </c>
      <c r="AC224" s="8">
        <v>0</v>
      </c>
      <c r="AD224" s="8">
        <v>60000</v>
      </c>
      <c r="AE224" s="8">
        <v>0</v>
      </c>
      <c r="AF224" s="8">
        <v>360000</v>
      </c>
      <c r="AG224" s="8">
        <v>80000</v>
      </c>
      <c r="AH224" s="8">
        <v>20000</v>
      </c>
      <c r="AI224" s="8">
        <v>0</v>
      </c>
      <c r="AJ224" s="8">
        <v>0</v>
      </c>
      <c r="AK224" s="8">
        <v>0</v>
      </c>
      <c r="AL224" s="8">
        <v>0</v>
      </c>
      <c r="AM224" s="8">
        <v>0</v>
      </c>
      <c r="AN224" s="8">
        <v>90000</v>
      </c>
      <c r="AO224" s="8">
        <v>160000</v>
      </c>
      <c r="AP224" s="8">
        <v>0</v>
      </c>
      <c r="AQ224" s="8">
        <v>0</v>
      </c>
      <c r="AR224" s="8">
        <v>0</v>
      </c>
      <c r="AS224" s="8">
        <v>0</v>
      </c>
      <c r="AT224" s="8">
        <v>0</v>
      </c>
      <c r="AU224" s="8">
        <v>80000</v>
      </c>
      <c r="AV224" s="8">
        <v>0</v>
      </c>
      <c r="AW224" s="8">
        <v>0</v>
      </c>
      <c r="AX224" s="8">
        <v>0</v>
      </c>
      <c r="AY224" s="8">
        <v>0</v>
      </c>
      <c r="AZ224" s="8">
        <v>0</v>
      </c>
      <c r="BA224" s="8">
        <v>0</v>
      </c>
      <c r="BB224" s="8">
        <v>0</v>
      </c>
      <c r="BC224" s="8">
        <v>0</v>
      </c>
      <c r="BD224" s="8">
        <v>0</v>
      </c>
      <c r="BE224" s="8">
        <v>0</v>
      </c>
      <c r="BF224" s="8">
        <v>0</v>
      </c>
      <c r="BG224" s="8">
        <v>0</v>
      </c>
      <c r="BH224" s="8">
        <v>0</v>
      </c>
      <c r="BI224" s="8">
        <v>0</v>
      </c>
      <c r="BJ224" s="8">
        <v>0</v>
      </c>
      <c r="BK224" s="8">
        <v>0</v>
      </c>
      <c r="BL224" s="8">
        <v>0</v>
      </c>
      <c r="BM224" s="8">
        <v>0</v>
      </c>
      <c r="BN224" s="13" t="s">
        <v>2772</v>
      </c>
      <c r="BO224" s="13" t="s">
        <v>2772</v>
      </c>
      <c r="BP224" s="13" t="s">
        <v>2772</v>
      </c>
      <c r="BQ224" s="13" t="s">
        <v>2772</v>
      </c>
      <c r="BR224" s="13" t="s">
        <v>2772</v>
      </c>
      <c r="BS224" s="13" t="s">
        <v>2772</v>
      </c>
      <c r="BT224" s="13" t="s">
        <v>2772</v>
      </c>
      <c r="BU224" s="13" t="s">
        <v>2772</v>
      </c>
      <c r="BV224" s="13" t="s">
        <v>2772</v>
      </c>
      <c r="BW224" s="13" t="s">
        <v>2772</v>
      </c>
      <c r="BX224" s="13" t="s">
        <v>2772</v>
      </c>
      <c r="BY224" s="13" t="s">
        <v>2772</v>
      </c>
      <c r="BZ224" s="13" t="s">
        <v>2772</v>
      </c>
      <c r="CA224" s="8">
        <v>0</v>
      </c>
      <c r="CB224" s="8">
        <v>0</v>
      </c>
      <c r="CC224" s="8">
        <v>0</v>
      </c>
      <c r="CD224" s="8">
        <v>0</v>
      </c>
      <c r="CE224" s="8">
        <v>0</v>
      </c>
      <c r="CF224" s="8">
        <v>0</v>
      </c>
      <c r="CG224" s="8">
        <v>0</v>
      </c>
      <c r="CH224" s="8">
        <v>0</v>
      </c>
      <c r="CI224" s="8">
        <v>0</v>
      </c>
      <c r="CJ224" s="8">
        <v>0</v>
      </c>
      <c r="CK224" s="8">
        <v>0</v>
      </c>
      <c r="CL224" s="8">
        <v>0</v>
      </c>
      <c r="CM224" s="8">
        <v>0</v>
      </c>
      <c r="CN224" s="8">
        <v>0</v>
      </c>
      <c r="CO224" s="8">
        <v>0</v>
      </c>
      <c r="CP224" s="8">
        <v>0</v>
      </c>
      <c r="CQ224" s="8">
        <v>0</v>
      </c>
      <c r="CR224" s="13" t="s">
        <v>2772</v>
      </c>
      <c r="CS224" s="13" t="s">
        <v>2772</v>
      </c>
      <c r="CT224" s="13" t="s">
        <v>2772</v>
      </c>
      <c r="CU224" s="8">
        <v>0</v>
      </c>
      <c r="CV224" s="8">
        <v>0</v>
      </c>
      <c r="CW224" s="8">
        <v>0</v>
      </c>
      <c r="CX224" s="8">
        <v>0</v>
      </c>
      <c r="CY224" s="8">
        <v>0</v>
      </c>
      <c r="CZ224" s="8">
        <v>0</v>
      </c>
      <c r="DA224" s="13" t="s">
        <v>2772</v>
      </c>
      <c r="DB224" s="13" t="s">
        <v>2772</v>
      </c>
      <c r="DC224" s="13" t="s">
        <v>2772</v>
      </c>
      <c r="DD224" s="13" t="s">
        <v>2772</v>
      </c>
      <c r="DE224" s="8">
        <v>0</v>
      </c>
      <c r="DF224" s="8">
        <v>0</v>
      </c>
      <c r="DG224" s="8">
        <v>0</v>
      </c>
      <c r="DH224" s="8">
        <v>0</v>
      </c>
      <c r="DI224" s="17">
        <v>0</v>
      </c>
    </row>
    <row r="225" s="1" customFormat="1" ht="15.4" customHeight="1" spans="1:113">
      <c r="A225" s="9" t="s">
        <v>3146</v>
      </c>
      <c r="B225" s="10"/>
      <c r="C225" s="10" t="s">
        <v>2275</v>
      </c>
      <c r="D225" s="10" t="s">
        <v>3147</v>
      </c>
      <c r="E225" s="8">
        <v>18193352.76</v>
      </c>
      <c r="F225" s="8">
        <v>14662043.74</v>
      </c>
      <c r="G225" s="8">
        <v>7074559.91</v>
      </c>
      <c r="H225" s="8">
        <v>396906</v>
      </c>
      <c r="I225" s="8">
        <v>562848.56</v>
      </c>
      <c r="J225" s="8">
        <v>0</v>
      </c>
      <c r="K225" s="8">
        <v>2167066.07</v>
      </c>
      <c r="L225" s="8">
        <v>1340728</v>
      </c>
      <c r="M225" s="8">
        <v>1781468.28</v>
      </c>
      <c r="N225" s="8">
        <v>564925.3</v>
      </c>
      <c r="O225" s="8">
        <v>0</v>
      </c>
      <c r="P225" s="8">
        <v>110860.82</v>
      </c>
      <c r="Q225" s="8">
        <v>623680.8</v>
      </c>
      <c r="R225" s="8">
        <v>0</v>
      </c>
      <c r="S225" s="8">
        <v>39000</v>
      </c>
      <c r="T225" s="8">
        <v>3204116.02</v>
      </c>
      <c r="U225" s="8">
        <v>937941.55</v>
      </c>
      <c r="V225" s="8">
        <v>117264</v>
      </c>
      <c r="W225" s="8">
        <v>20000</v>
      </c>
      <c r="X225" s="8">
        <v>0</v>
      </c>
      <c r="Y225" s="8">
        <v>60926.08</v>
      </c>
      <c r="Z225" s="8">
        <v>180409.71</v>
      </c>
      <c r="AA225" s="8">
        <v>31072</v>
      </c>
      <c r="AB225" s="8">
        <v>3256</v>
      </c>
      <c r="AC225" s="8">
        <v>6980</v>
      </c>
      <c r="AD225" s="8">
        <v>91352</v>
      </c>
      <c r="AE225" s="8">
        <v>0</v>
      </c>
      <c r="AF225" s="8">
        <v>71500</v>
      </c>
      <c r="AG225" s="8">
        <v>12000</v>
      </c>
      <c r="AH225" s="8">
        <v>0</v>
      </c>
      <c r="AI225" s="8">
        <v>31300</v>
      </c>
      <c r="AJ225" s="8">
        <v>351920.07</v>
      </c>
      <c r="AK225" s="8">
        <v>120437.61</v>
      </c>
      <c r="AL225" s="8">
        <v>0</v>
      </c>
      <c r="AM225" s="8">
        <v>0</v>
      </c>
      <c r="AN225" s="8">
        <v>423174.96</v>
      </c>
      <c r="AO225" s="8">
        <v>11600</v>
      </c>
      <c r="AP225" s="8">
        <v>32390</v>
      </c>
      <c r="AQ225" s="8">
        <v>64085</v>
      </c>
      <c r="AR225" s="8">
        <v>479279.38</v>
      </c>
      <c r="AS225" s="8">
        <v>97180</v>
      </c>
      <c r="AT225" s="8">
        <v>0</v>
      </c>
      <c r="AU225" s="8">
        <v>60047.66</v>
      </c>
      <c r="AV225" s="8">
        <v>236013</v>
      </c>
      <c r="AW225" s="8">
        <v>0</v>
      </c>
      <c r="AX225" s="8">
        <v>0</v>
      </c>
      <c r="AY225" s="8">
        <v>0</v>
      </c>
      <c r="AZ225" s="8">
        <v>136013</v>
      </c>
      <c r="BA225" s="8">
        <v>0</v>
      </c>
      <c r="BB225" s="8">
        <v>0</v>
      </c>
      <c r="BC225" s="8">
        <v>0</v>
      </c>
      <c r="BD225" s="8">
        <v>0</v>
      </c>
      <c r="BE225" s="8">
        <v>0</v>
      </c>
      <c r="BF225" s="8">
        <v>100000</v>
      </c>
      <c r="BG225" s="8">
        <v>0</v>
      </c>
      <c r="BH225" s="8">
        <v>0</v>
      </c>
      <c r="BI225" s="8">
        <v>0</v>
      </c>
      <c r="BJ225" s="8">
        <v>0</v>
      </c>
      <c r="BK225" s="8">
        <v>0</v>
      </c>
      <c r="BL225" s="8">
        <v>0</v>
      </c>
      <c r="BM225" s="8">
        <v>0</v>
      </c>
      <c r="BN225" s="13" t="s">
        <v>2772</v>
      </c>
      <c r="BO225" s="13" t="s">
        <v>2772</v>
      </c>
      <c r="BP225" s="13" t="s">
        <v>2772</v>
      </c>
      <c r="BQ225" s="13" t="s">
        <v>2772</v>
      </c>
      <c r="BR225" s="13" t="s">
        <v>2772</v>
      </c>
      <c r="BS225" s="13" t="s">
        <v>2772</v>
      </c>
      <c r="BT225" s="13" t="s">
        <v>2772</v>
      </c>
      <c r="BU225" s="13" t="s">
        <v>2772</v>
      </c>
      <c r="BV225" s="13" t="s">
        <v>2772</v>
      </c>
      <c r="BW225" s="13" t="s">
        <v>2772</v>
      </c>
      <c r="BX225" s="13" t="s">
        <v>2772</v>
      </c>
      <c r="BY225" s="13" t="s">
        <v>2772</v>
      </c>
      <c r="BZ225" s="13" t="s">
        <v>2772</v>
      </c>
      <c r="CA225" s="8">
        <v>91180</v>
      </c>
      <c r="CB225" s="8">
        <v>0</v>
      </c>
      <c r="CC225" s="8">
        <v>91180</v>
      </c>
      <c r="CD225" s="8">
        <v>0</v>
      </c>
      <c r="CE225" s="8">
        <v>0</v>
      </c>
      <c r="CF225" s="8">
        <v>0</v>
      </c>
      <c r="CG225" s="8">
        <v>0</v>
      </c>
      <c r="CH225" s="8">
        <v>0</v>
      </c>
      <c r="CI225" s="8">
        <v>0</v>
      </c>
      <c r="CJ225" s="8">
        <v>0</v>
      </c>
      <c r="CK225" s="8">
        <v>0</v>
      </c>
      <c r="CL225" s="8">
        <v>0</v>
      </c>
      <c r="CM225" s="8">
        <v>0</v>
      </c>
      <c r="CN225" s="8">
        <v>0</v>
      </c>
      <c r="CO225" s="8">
        <v>0</v>
      </c>
      <c r="CP225" s="8">
        <v>0</v>
      </c>
      <c r="CQ225" s="8">
        <v>0</v>
      </c>
      <c r="CR225" s="13" t="s">
        <v>2772</v>
      </c>
      <c r="CS225" s="13" t="s">
        <v>2772</v>
      </c>
      <c r="CT225" s="13" t="s">
        <v>2772</v>
      </c>
      <c r="CU225" s="8">
        <v>0</v>
      </c>
      <c r="CV225" s="8">
        <v>0</v>
      </c>
      <c r="CW225" s="8">
        <v>0</v>
      </c>
      <c r="CX225" s="8">
        <v>0</v>
      </c>
      <c r="CY225" s="8">
        <v>0</v>
      </c>
      <c r="CZ225" s="8">
        <v>0</v>
      </c>
      <c r="DA225" s="13" t="s">
        <v>2772</v>
      </c>
      <c r="DB225" s="13" t="s">
        <v>2772</v>
      </c>
      <c r="DC225" s="13" t="s">
        <v>2772</v>
      </c>
      <c r="DD225" s="13" t="s">
        <v>2772</v>
      </c>
      <c r="DE225" s="8">
        <v>0</v>
      </c>
      <c r="DF225" s="8">
        <v>0</v>
      </c>
      <c r="DG225" s="8">
        <v>0</v>
      </c>
      <c r="DH225" s="8">
        <v>0</v>
      </c>
      <c r="DI225" s="17">
        <v>0</v>
      </c>
    </row>
    <row r="226" s="1" customFormat="1" ht="15.4" customHeight="1" spans="1:113">
      <c r="A226" s="9" t="s">
        <v>3148</v>
      </c>
      <c r="B226" s="10"/>
      <c r="C226" s="10" t="s">
        <v>2275</v>
      </c>
      <c r="D226" s="10" t="s">
        <v>2777</v>
      </c>
      <c r="E226" s="8">
        <v>10395206.94</v>
      </c>
      <c r="F226" s="8">
        <v>8230547.92</v>
      </c>
      <c r="G226" s="8">
        <v>3764780.97</v>
      </c>
      <c r="H226" s="8">
        <v>396906</v>
      </c>
      <c r="I226" s="8">
        <v>562848.56</v>
      </c>
      <c r="J226" s="8">
        <v>0</v>
      </c>
      <c r="K226" s="8">
        <v>1258234.07</v>
      </c>
      <c r="L226" s="8">
        <v>763451</v>
      </c>
      <c r="M226" s="8">
        <v>751796.4</v>
      </c>
      <c r="N226" s="8">
        <v>339426.3</v>
      </c>
      <c r="O226" s="8">
        <v>0</v>
      </c>
      <c r="P226" s="8">
        <v>63956.82</v>
      </c>
      <c r="Q226" s="8">
        <v>290147.8</v>
      </c>
      <c r="R226" s="8">
        <v>0</v>
      </c>
      <c r="S226" s="8">
        <v>39000</v>
      </c>
      <c r="T226" s="8">
        <v>1937466.02</v>
      </c>
      <c r="U226" s="8">
        <v>568341.55</v>
      </c>
      <c r="V226" s="8">
        <v>1000</v>
      </c>
      <c r="W226" s="8">
        <v>0</v>
      </c>
      <c r="X226" s="8">
        <v>0</v>
      </c>
      <c r="Y226" s="8">
        <v>20926.08</v>
      </c>
      <c r="Z226" s="8">
        <v>43613.71</v>
      </c>
      <c r="AA226" s="8">
        <v>11072</v>
      </c>
      <c r="AB226" s="8">
        <v>0</v>
      </c>
      <c r="AC226" s="8">
        <v>6980</v>
      </c>
      <c r="AD226" s="8">
        <v>91352</v>
      </c>
      <c r="AE226" s="8">
        <v>0</v>
      </c>
      <c r="AF226" s="8">
        <v>21500</v>
      </c>
      <c r="AG226" s="8">
        <v>12000</v>
      </c>
      <c r="AH226" s="8">
        <v>0</v>
      </c>
      <c r="AI226" s="8">
        <v>11300</v>
      </c>
      <c r="AJ226" s="8">
        <v>351920.07</v>
      </c>
      <c r="AK226" s="8">
        <v>120437.61</v>
      </c>
      <c r="AL226" s="8">
        <v>0</v>
      </c>
      <c r="AM226" s="8">
        <v>0</v>
      </c>
      <c r="AN226" s="8">
        <v>24063.96</v>
      </c>
      <c r="AO226" s="8">
        <v>11600</v>
      </c>
      <c r="AP226" s="8">
        <v>0</v>
      </c>
      <c r="AQ226" s="8">
        <v>4852</v>
      </c>
      <c r="AR226" s="8">
        <v>479279.38</v>
      </c>
      <c r="AS226" s="8">
        <v>97180</v>
      </c>
      <c r="AT226" s="8">
        <v>0</v>
      </c>
      <c r="AU226" s="8">
        <v>60047.66</v>
      </c>
      <c r="AV226" s="8">
        <v>136013</v>
      </c>
      <c r="AW226" s="8">
        <v>0</v>
      </c>
      <c r="AX226" s="8">
        <v>0</v>
      </c>
      <c r="AY226" s="8">
        <v>0</v>
      </c>
      <c r="AZ226" s="8">
        <v>136013</v>
      </c>
      <c r="BA226" s="8">
        <v>0</v>
      </c>
      <c r="BB226" s="8">
        <v>0</v>
      </c>
      <c r="BC226" s="8">
        <v>0</v>
      </c>
      <c r="BD226" s="8">
        <v>0</v>
      </c>
      <c r="BE226" s="8">
        <v>0</v>
      </c>
      <c r="BF226" s="8">
        <v>0</v>
      </c>
      <c r="BG226" s="8">
        <v>0</v>
      </c>
      <c r="BH226" s="8">
        <v>0</v>
      </c>
      <c r="BI226" s="8">
        <v>0</v>
      </c>
      <c r="BJ226" s="8">
        <v>0</v>
      </c>
      <c r="BK226" s="8">
        <v>0</v>
      </c>
      <c r="BL226" s="8">
        <v>0</v>
      </c>
      <c r="BM226" s="8">
        <v>0</v>
      </c>
      <c r="BN226" s="13" t="s">
        <v>2772</v>
      </c>
      <c r="BO226" s="13" t="s">
        <v>2772</v>
      </c>
      <c r="BP226" s="13" t="s">
        <v>2772</v>
      </c>
      <c r="BQ226" s="13" t="s">
        <v>2772</v>
      </c>
      <c r="BR226" s="13" t="s">
        <v>2772</v>
      </c>
      <c r="BS226" s="13" t="s">
        <v>2772</v>
      </c>
      <c r="BT226" s="13" t="s">
        <v>2772</v>
      </c>
      <c r="BU226" s="13" t="s">
        <v>2772</v>
      </c>
      <c r="BV226" s="13" t="s">
        <v>2772</v>
      </c>
      <c r="BW226" s="13" t="s">
        <v>2772</v>
      </c>
      <c r="BX226" s="13" t="s">
        <v>2772</v>
      </c>
      <c r="BY226" s="13" t="s">
        <v>2772</v>
      </c>
      <c r="BZ226" s="13" t="s">
        <v>2772</v>
      </c>
      <c r="CA226" s="8">
        <v>91180</v>
      </c>
      <c r="CB226" s="8">
        <v>0</v>
      </c>
      <c r="CC226" s="8">
        <v>91180</v>
      </c>
      <c r="CD226" s="8">
        <v>0</v>
      </c>
      <c r="CE226" s="8">
        <v>0</v>
      </c>
      <c r="CF226" s="8">
        <v>0</v>
      </c>
      <c r="CG226" s="8">
        <v>0</v>
      </c>
      <c r="CH226" s="8">
        <v>0</v>
      </c>
      <c r="CI226" s="8">
        <v>0</v>
      </c>
      <c r="CJ226" s="8">
        <v>0</v>
      </c>
      <c r="CK226" s="8">
        <v>0</v>
      </c>
      <c r="CL226" s="8">
        <v>0</v>
      </c>
      <c r="CM226" s="8">
        <v>0</v>
      </c>
      <c r="CN226" s="8">
        <v>0</v>
      </c>
      <c r="CO226" s="8">
        <v>0</v>
      </c>
      <c r="CP226" s="8">
        <v>0</v>
      </c>
      <c r="CQ226" s="8">
        <v>0</v>
      </c>
      <c r="CR226" s="13" t="s">
        <v>2772</v>
      </c>
      <c r="CS226" s="13" t="s">
        <v>2772</v>
      </c>
      <c r="CT226" s="13" t="s">
        <v>2772</v>
      </c>
      <c r="CU226" s="8">
        <v>0</v>
      </c>
      <c r="CV226" s="8">
        <v>0</v>
      </c>
      <c r="CW226" s="8">
        <v>0</v>
      </c>
      <c r="CX226" s="8">
        <v>0</v>
      </c>
      <c r="CY226" s="8">
        <v>0</v>
      </c>
      <c r="CZ226" s="8">
        <v>0</v>
      </c>
      <c r="DA226" s="13" t="s">
        <v>2772</v>
      </c>
      <c r="DB226" s="13" t="s">
        <v>2772</v>
      </c>
      <c r="DC226" s="13" t="s">
        <v>2772</v>
      </c>
      <c r="DD226" s="13" t="s">
        <v>2772</v>
      </c>
      <c r="DE226" s="8">
        <v>0</v>
      </c>
      <c r="DF226" s="8">
        <v>0</v>
      </c>
      <c r="DG226" s="8">
        <v>0</v>
      </c>
      <c r="DH226" s="8">
        <v>0</v>
      </c>
      <c r="DI226" s="17">
        <v>0</v>
      </c>
    </row>
    <row r="227" s="1" customFormat="1" ht="15.4" customHeight="1" spans="1:113">
      <c r="A227" s="9" t="s">
        <v>3149</v>
      </c>
      <c r="B227" s="10"/>
      <c r="C227" s="10" t="s">
        <v>2275</v>
      </c>
      <c r="D227" s="10" t="s">
        <v>2791</v>
      </c>
      <c r="E227" s="8">
        <v>110000</v>
      </c>
      <c r="F227" s="8">
        <v>0</v>
      </c>
      <c r="G227" s="8">
        <v>0</v>
      </c>
      <c r="H227" s="8">
        <v>0</v>
      </c>
      <c r="I227" s="8">
        <v>0</v>
      </c>
      <c r="J227" s="8">
        <v>0</v>
      </c>
      <c r="K227" s="8">
        <v>0</v>
      </c>
      <c r="L227" s="8">
        <v>0</v>
      </c>
      <c r="M227" s="8">
        <v>0</v>
      </c>
      <c r="N227" s="8">
        <v>0</v>
      </c>
      <c r="O227" s="8">
        <v>0</v>
      </c>
      <c r="P227" s="8">
        <v>0</v>
      </c>
      <c r="Q227" s="8">
        <v>0</v>
      </c>
      <c r="R227" s="8">
        <v>0</v>
      </c>
      <c r="S227" s="8">
        <v>0</v>
      </c>
      <c r="T227" s="8">
        <v>110000</v>
      </c>
      <c r="U227" s="8">
        <v>110000</v>
      </c>
      <c r="V227" s="8">
        <v>0</v>
      </c>
      <c r="W227" s="8">
        <v>0</v>
      </c>
      <c r="X227" s="8">
        <v>0</v>
      </c>
      <c r="Y227" s="8">
        <v>0</v>
      </c>
      <c r="Z227" s="8">
        <v>0</v>
      </c>
      <c r="AA227" s="8">
        <v>0</v>
      </c>
      <c r="AB227" s="8">
        <v>0</v>
      </c>
      <c r="AC227" s="8">
        <v>0</v>
      </c>
      <c r="AD227" s="8">
        <v>0</v>
      </c>
      <c r="AE227" s="8">
        <v>0</v>
      </c>
      <c r="AF227" s="8">
        <v>0</v>
      </c>
      <c r="AG227" s="8">
        <v>0</v>
      </c>
      <c r="AH227" s="8">
        <v>0</v>
      </c>
      <c r="AI227" s="8">
        <v>0</v>
      </c>
      <c r="AJ227" s="8">
        <v>0</v>
      </c>
      <c r="AK227" s="8">
        <v>0</v>
      </c>
      <c r="AL227" s="8">
        <v>0</v>
      </c>
      <c r="AM227" s="8">
        <v>0</v>
      </c>
      <c r="AN227" s="8">
        <v>0</v>
      </c>
      <c r="AO227" s="8">
        <v>0</v>
      </c>
      <c r="AP227" s="8">
        <v>0</v>
      </c>
      <c r="AQ227" s="8">
        <v>0</v>
      </c>
      <c r="AR227" s="8">
        <v>0</v>
      </c>
      <c r="AS227" s="8">
        <v>0</v>
      </c>
      <c r="AT227" s="8">
        <v>0</v>
      </c>
      <c r="AU227" s="8">
        <v>0</v>
      </c>
      <c r="AV227" s="8">
        <v>0</v>
      </c>
      <c r="AW227" s="8">
        <v>0</v>
      </c>
      <c r="AX227" s="8">
        <v>0</v>
      </c>
      <c r="AY227" s="8">
        <v>0</v>
      </c>
      <c r="AZ227" s="8">
        <v>0</v>
      </c>
      <c r="BA227" s="8">
        <v>0</v>
      </c>
      <c r="BB227" s="8">
        <v>0</v>
      </c>
      <c r="BC227" s="8">
        <v>0</v>
      </c>
      <c r="BD227" s="8">
        <v>0</v>
      </c>
      <c r="BE227" s="8">
        <v>0</v>
      </c>
      <c r="BF227" s="8">
        <v>0</v>
      </c>
      <c r="BG227" s="8">
        <v>0</v>
      </c>
      <c r="BH227" s="8">
        <v>0</v>
      </c>
      <c r="BI227" s="8">
        <v>0</v>
      </c>
      <c r="BJ227" s="8">
        <v>0</v>
      </c>
      <c r="BK227" s="8">
        <v>0</v>
      </c>
      <c r="BL227" s="8">
        <v>0</v>
      </c>
      <c r="BM227" s="8">
        <v>0</v>
      </c>
      <c r="BN227" s="13" t="s">
        <v>2772</v>
      </c>
      <c r="BO227" s="13" t="s">
        <v>2772</v>
      </c>
      <c r="BP227" s="13" t="s">
        <v>2772</v>
      </c>
      <c r="BQ227" s="13" t="s">
        <v>2772</v>
      </c>
      <c r="BR227" s="13" t="s">
        <v>2772</v>
      </c>
      <c r="BS227" s="13" t="s">
        <v>2772</v>
      </c>
      <c r="BT227" s="13" t="s">
        <v>2772</v>
      </c>
      <c r="BU227" s="13" t="s">
        <v>2772</v>
      </c>
      <c r="BV227" s="13" t="s">
        <v>2772</v>
      </c>
      <c r="BW227" s="13" t="s">
        <v>2772</v>
      </c>
      <c r="BX227" s="13" t="s">
        <v>2772</v>
      </c>
      <c r="BY227" s="13" t="s">
        <v>2772</v>
      </c>
      <c r="BZ227" s="13" t="s">
        <v>2772</v>
      </c>
      <c r="CA227" s="8">
        <v>0</v>
      </c>
      <c r="CB227" s="8">
        <v>0</v>
      </c>
      <c r="CC227" s="8">
        <v>0</v>
      </c>
      <c r="CD227" s="8">
        <v>0</v>
      </c>
      <c r="CE227" s="8">
        <v>0</v>
      </c>
      <c r="CF227" s="8">
        <v>0</v>
      </c>
      <c r="CG227" s="8">
        <v>0</v>
      </c>
      <c r="CH227" s="8">
        <v>0</v>
      </c>
      <c r="CI227" s="8">
        <v>0</v>
      </c>
      <c r="CJ227" s="8">
        <v>0</v>
      </c>
      <c r="CK227" s="8">
        <v>0</v>
      </c>
      <c r="CL227" s="8">
        <v>0</v>
      </c>
      <c r="CM227" s="8">
        <v>0</v>
      </c>
      <c r="CN227" s="8">
        <v>0</v>
      </c>
      <c r="CO227" s="8">
        <v>0</v>
      </c>
      <c r="CP227" s="8">
        <v>0</v>
      </c>
      <c r="CQ227" s="8">
        <v>0</v>
      </c>
      <c r="CR227" s="13" t="s">
        <v>2772</v>
      </c>
      <c r="CS227" s="13" t="s">
        <v>2772</v>
      </c>
      <c r="CT227" s="13" t="s">
        <v>2772</v>
      </c>
      <c r="CU227" s="8">
        <v>0</v>
      </c>
      <c r="CV227" s="8">
        <v>0</v>
      </c>
      <c r="CW227" s="8">
        <v>0</v>
      </c>
      <c r="CX227" s="8">
        <v>0</v>
      </c>
      <c r="CY227" s="8">
        <v>0</v>
      </c>
      <c r="CZ227" s="8">
        <v>0</v>
      </c>
      <c r="DA227" s="13" t="s">
        <v>2772</v>
      </c>
      <c r="DB227" s="13" t="s">
        <v>2772</v>
      </c>
      <c r="DC227" s="13" t="s">
        <v>2772</v>
      </c>
      <c r="DD227" s="13" t="s">
        <v>2772</v>
      </c>
      <c r="DE227" s="8">
        <v>0</v>
      </c>
      <c r="DF227" s="8">
        <v>0</v>
      </c>
      <c r="DG227" s="8">
        <v>0</v>
      </c>
      <c r="DH227" s="8">
        <v>0</v>
      </c>
      <c r="DI227" s="17">
        <v>0</v>
      </c>
    </row>
    <row r="228" s="1" customFormat="1" ht="15.4" customHeight="1" spans="1:113">
      <c r="A228" s="9" t="s">
        <v>3150</v>
      </c>
      <c r="B228" s="10"/>
      <c r="C228" s="10" t="s">
        <v>2275</v>
      </c>
      <c r="D228" s="10" t="s">
        <v>3151</v>
      </c>
      <c r="E228" s="8">
        <v>7228145.82</v>
      </c>
      <c r="F228" s="8">
        <v>6431495.82</v>
      </c>
      <c r="G228" s="8">
        <v>3309778.94</v>
      </c>
      <c r="H228" s="8">
        <v>0</v>
      </c>
      <c r="I228" s="8">
        <v>0</v>
      </c>
      <c r="J228" s="8">
        <v>0</v>
      </c>
      <c r="K228" s="8">
        <v>908832</v>
      </c>
      <c r="L228" s="8">
        <v>577277</v>
      </c>
      <c r="M228" s="8">
        <v>1029671.88</v>
      </c>
      <c r="N228" s="8">
        <v>225499</v>
      </c>
      <c r="O228" s="8">
        <v>0</v>
      </c>
      <c r="P228" s="8">
        <v>46904</v>
      </c>
      <c r="Q228" s="8">
        <v>333533</v>
      </c>
      <c r="R228" s="8">
        <v>0</v>
      </c>
      <c r="S228" s="8">
        <v>0</v>
      </c>
      <c r="T228" s="8">
        <v>696650</v>
      </c>
      <c r="U228" s="8">
        <v>129600</v>
      </c>
      <c r="V228" s="8">
        <v>46264</v>
      </c>
      <c r="W228" s="8">
        <v>20000</v>
      </c>
      <c r="X228" s="8">
        <v>0</v>
      </c>
      <c r="Y228" s="8">
        <v>0</v>
      </c>
      <c r="Z228" s="8">
        <v>56796</v>
      </c>
      <c r="AA228" s="8">
        <v>0</v>
      </c>
      <c r="AB228" s="8">
        <v>3256</v>
      </c>
      <c r="AC228" s="8">
        <v>0</v>
      </c>
      <c r="AD228" s="8">
        <v>0</v>
      </c>
      <c r="AE228" s="8">
        <v>0</v>
      </c>
      <c r="AF228" s="8">
        <v>0</v>
      </c>
      <c r="AG228" s="8">
        <v>0</v>
      </c>
      <c r="AH228" s="8">
        <v>0</v>
      </c>
      <c r="AI228" s="8">
        <v>0</v>
      </c>
      <c r="AJ228" s="8">
        <v>0</v>
      </c>
      <c r="AK228" s="8">
        <v>0</v>
      </c>
      <c r="AL228" s="8">
        <v>0</v>
      </c>
      <c r="AM228" s="8">
        <v>0</v>
      </c>
      <c r="AN228" s="8">
        <v>349111</v>
      </c>
      <c r="AO228" s="8">
        <v>0</v>
      </c>
      <c r="AP228" s="8">
        <v>32390</v>
      </c>
      <c r="AQ228" s="8">
        <v>59233</v>
      </c>
      <c r="AR228" s="8">
        <v>0</v>
      </c>
      <c r="AS228" s="8">
        <v>0</v>
      </c>
      <c r="AT228" s="8">
        <v>0</v>
      </c>
      <c r="AU228" s="8">
        <v>0</v>
      </c>
      <c r="AV228" s="8">
        <v>100000</v>
      </c>
      <c r="AW228" s="8">
        <v>0</v>
      </c>
      <c r="AX228" s="8">
        <v>0</v>
      </c>
      <c r="AY228" s="8">
        <v>0</v>
      </c>
      <c r="AZ228" s="8">
        <v>0</v>
      </c>
      <c r="BA228" s="8">
        <v>0</v>
      </c>
      <c r="BB228" s="8">
        <v>0</v>
      </c>
      <c r="BC228" s="8">
        <v>0</v>
      </c>
      <c r="BD228" s="8">
        <v>0</v>
      </c>
      <c r="BE228" s="8">
        <v>0</v>
      </c>
      <c r="BF228" s="8">
        <v>100000</v>
      </c>
      <c r="BG228" s="8">
        <v>0</v>
      </c>
      <c r="BH228" s="8">
        <v>0</v>
      </c>
      <c r="BI228" s="8">
        <v>0</v>
      </c>
      <c r="BJ228" s="8">
        <v>0</v>
      </c>
      <c r="BK228" s="8">
        <v>0</v>
      </c>
      <c r="BL228" s="8">
        <v>0</v>
      </c>
      <c r="BM228" s="8">
        <v>0</v>
      </c>
      <c r="BN228" s="13" t="s">
        <v>2772</v>
      </c>
      <c r="BO228" s="13" t="s">
        <v>2772</v>
      </c>
      <c r="BP228" s="13" t="s">
        <v>2772</v>
      </c>
      <c r="BQ228" s="13" t="s">
        <v>2772</v>
      </c>
      <c r="BR228" s="13" t="s">
        <v>2772</v>
      </c>
      <c r="BS228" s="13" t="s">
        <v>2772</v>
      </c>
      <c r="BT228" s="13" t="s">
        <v>2772</v>
      </c>
      <c r="BU228" s="13" t="s">
        <v>2772</v>
      </c>
      <c r="BV228" s="13" t="s">
        <v>2772</v>
      </c>
      <c r="BW228" s="13" t="s">
        <v>2772</v>
      </c>
      <c r="BX228" s="13" t="s">
        <v>2772</v>
      </c>
      <c r="BY228" s="13" t="s">
        <v>2772</v>
      </c>
      <c r="BZ228" s="13" t="s">
        <v>2772</v>
      </c>
      <c r="CA228" s="8">
        <v>0</v>
      </c>
      <c r="CB228" s="8">
        <v>0</v>
      </c>
      <c r="CC228" s="8">
        <v>0</v>
      </c>
      <c r="CD228" s="8">
        <v>0</v>
      </c>
      <c r="CE228" s="8">
        <v>0</v>
      </c>
      <c r="CF228" s="8">
        <v>0</v>
      </c>
      <c r="CG228" s="8">
        <v>0</v>
      </c>
      <c r="CH228" s="8">
        <v>0</v>
      </c>
      <c r="CI228" s="8">
        <v>0</v>
      </c>
      <c r="CJ228" s="8">
        <v>0</v>
      </c>
      <c r="CK228" s="8">
        <v>0</v>
      </c>
      <c r="CL228" s="8">
        <v>0</v>
      </c>
      <c r="CM228" s="8">
        <v>0</v>
      </c>
      <c r="CN228" s="8">
        <v>0</v>
      </c>
      <c r="CO228" s="8">
        <v>0</v>
      </c>
      <c r="CP228" s="8">
        <v>0</v>
      </c>
      <c r="CQ228" s="8">
        <v>0</v>
      </c>
      <c r="CR228" s="13" t="s">
        <v>2772</v>
      </c>
      <c r="CS228" s="13" t="s">
        <v>2772</v>
      </c>
      <c r="CT228" s="13" t="s">
        <v>2772</v>
      </c>
      <c r="CU228" s="8">
        <v>0</v>
      </c>
      <c r="CV228" s="8">
        <v>0</v>
      </c>
      <c r="CW228" s="8">
        <v>0</v>
      </c>
      <c r="CX228" s="8">
        <v>0</v>
      </c>
      <c r="CY228" s="8">
        <v>0</v>
      </c>
      <c r="CZ228" s="8">
        <v>0</v>
      </c>
      <c r="DA228" s="13" t="s">
        <v>2772</v>
      </c>
      <c r="DB228" s="13" t="s">
        <v>2772</v>
      </c>
      <c r="DC228" s="13" t="s">
        <v>2772</v>
      </c>
      <c r="DD228" s="13" t="s">
        <v>2772</v>
      </c>
      <c r="DE228" s="8">
        <v>0</v>
      </c>
      <c r="DF228" s="8">
        <v>0</v>
      </c>
      <c r="DG228" s="8">
        <v>0</v>
      </c>
      <c r="DH228" s="8">
        <v>0</v>
      </c>
      <c r="DI228" s="17">
        <v>0</v>
      </c>
    </row>
    <row r="229" s="1" customFormat="1" ht="15.4" customHeight="1" spans="1:113">
      <c r="A229" s="9" t="s">
        <v>3152</v>
      </c>
      <c r="B229" s="10"/>
      <c r="C229" s="10" t="s">
        <v>2275</v>
      </c>
      <c r="D229" s="10" t="s">
        <v>3153</v>
      </c>
      <c r="E229" s="8">
        <v>460000</v>
      </c>
      <c r="F229" s="8">
        <v>0</v>
      </c>
      <c r="G229" s="8">
        <v>0</v>
      </c>
      <c r="H229" s="8">
        <v>0</v>
      </c>
      <c r="I229" s="8">
        <v>0</v>
      </c>
      <c r="J229" s="8">
        <v>0</v>
      </c>
      <c r="K229" s="8">
        <v>0</v>
      </c>
      <c r="L229" s="8">
        <v>0</v>
      </c>
      <c r="M229" s="8">
        <v>0</v>
      </c>
      <c r="N229" s="8">
        <v>0</v>
      </c>
      <c r="O229" s="8">
        <v>0</v>
      </c>
      <c r="P229" s="8">
        <v>0</v>
      </c>
      <c r="Q229" s="8">
        <v>0</v>
      </c>
      <c r="R229" s="8">
        <v>0</v>
      </c>
      <c r="S229" s="8">
        <v>0</v>
      </c>
      <c r="T229" s="8">
        <v>460000</v>
      </c>
      <c r="U229" s="8">
        <v>130000</v>
      </c>
      <c r="V229" s="8">
        <v>70000</v>
      </c>
      <c r="W229" s="8">
        <v>0</v>
      </c>
      <c r="X229" s="8">
        <v>0</v>
      </c>
      <c r="Y229" s="8">
        <v>40000</v>
      </c>
      <c r="Z229" s="8">
        <v>80000</v>
      </c>
      <c r="AA229" s="8">
        <v>20000</v>
      </c>
      <c r="AB229" s="8">
        <v>0</v>
      </c>
      <c r="AC229" s="8">
        <v>0</v>
      </c>
      <c r="AD229" s="8">
        <v>0</v>
      </c>
      <c r="AE229" s="8">
        <v>0</v>
      </c>
      <c r="AF229" s="8">
        <v>50000</v>
      </c>
      <c r="AG229" s="8">
        <v>0</v>
      </c>
      <c r="AH229" s="8">
        <v>0</v>
      </c>
      <c r="AI229" s="8">
        <v>20000</v>
      </c>
      <c r="AJ229" s="8">
        <v>0</v>
      </c>
      <c r="AK229" s="8">
        <v>0</v>
      </c>
      <c r="AL229" s="8">
        <v>0</v>
      </c>
      <c r="AM229" s="8">
        <v>0</v>
      </c>
      <c r="AN229" s="8">
        <v>50000</v>
      </c>
      <c r="AO229" s="8">
        <v>0</v>
      </c>
      <c r="AP229" s="8">
        <v>0</v>
      </c>
      <c r="AQ229" s="8">
        <v>0</v>
      </c>
      <c r="AR229" s="8">
        <v>0</v>
      </c>
      <c r="AS229" s="8">
        <v>0</v>
      </c>
      <c r="AT229" s="8">
        <v>0</v>
      </c>
      <c r="AU229" s="8">
        <v>0</v>
      </c>
      <c r="AV229" s="8">
        <v>0</v>
      </c>
      <c r="AW229" s="8">
        <v>0</v>
      </c>
      <c r="AX229" s="8">
        <v>0</v>
      </c>
      <c r="AY229" s="8">
        <v>0</v>
      </c>
      <c r="AZ229" s="8">
        <v>0</v>
      </c>
      <c r="BA229" s="8">
        <v>0</v>
      </c>
      <c r="BB229" s="8">
        <v>0</v>
      </c>
      <c r="BC229" s="8">
        <v>0</v>
      </c>
      <c r="BD229" s="8">
        <v>0</v>
      </c>
      <c r="BE229" s="8">
        <v>0</v>
      </c>
      <c r="BF229" s="8">
        <v>0</v>
      </c>
      <c r="BG229" s="8">
        <v>0</v>
      </c>
      <c r="BH229" s="8">
        <v>0</v>
      </c>
      <c r="BI229" s="8">
        <v>0</v>
      </c>
      <c r="BJ229" s="8">
        <v>0</v>
      </c>
      <c r="BK229" s="8">
        <v>0</v>
      </c>
      <c r="BL229" s="8">
        <v>0</v>
      </c>
      <c r="BM229" s="8">
        <v>0</v>
      </c>
      <c r="BN229" s="13" t="s">
        <v>2772</v>
      </c>
      <c r="BO229" s="13" t="s">
        <v>2772</v>
      </c>
      <c r="BP229" s="13" t="s">
        <v>2772</v>
      </c>
      <c r="BQ229" s="13" t="s">
        <v>2772</v>
      </c>
      <c r="BR229" s="13" t="s">
        <v>2772</v>
      </c>
      <c r="BS229" s="13" t="s">
        <v>2772</v>
      </c>
      <c r="BT229" s="13" t="s">
        <v>2772</v>
      </c>
      <c r="BU229" s="13" t="s">
        <v>2772</v>
      </c>
      <c r="BV229" s="13" t="s">
        <v>2772</v>
      </c>
      <c r="BW229" s="13" t="s">
        <v>2772</v>
      </c>
      <c r="BX229" s="13" t="s">
        <v>2772</v>
      </c>
      <c r="BY229" s="13" t="s">
        <v>2772</v>
      </c>
      <c r="BZ229" s="13" t="s">
        <v>2772</v>
      </c>
      <c r="CA229" s="8">
        <v>0</v>
      </c>
      <c r="CB229" s="8">
        <v>0</v>
      </c>
      <c r="CC229" s="8">
        <v>0</v>
      </c>
      <c r="CD229" s="8">
        <v>0</v>
      </c>
      <c r="CE229" s="8">
        <v>0</v>
      </c>
      <c r="CF229" s="8">
        <v>0</v>
      </c>
      <c r="CG229" s="8">
        <v>0</v>
      </c>
      <c r="CH229" s="8">
        <v>0</v>
      </c>
      <c r="CI229" s="8">
        <v>0</v>
      </c>
      <c r="CJ229" s="8">
        <v>0</v>
      </c>
      <c r="CK229" s="8">
        <v>0</v>
      </c>
      <c r="CL229" s="8">
        <v>0</v>
      </c>
      <c r="CM229" s="8">
        <v>0</v>
      </c>
      <c r="CN229" s="8">
        <v>0</v>
      </c>
      <c r="CO229" s="8">
        <v>0</v>
      </c>
      <c r="CP229" s="8">
        <v>0</v>
      </c>
      <c r="CQ229" s="8">
        <v>0</v>
      </c>
      <c r="CR229" s="13" t="s">
        <v>2772</v>
      </c>
      <c r="CS229" s="13" t="s">
        <v>2772</v>
      </c>
      <c r="CT229" s="13" t="s">
        <v>2772</v>
      </c>
      <c r="CU229" s="8">
        <v>0</v>
      </c>
      <c r="CV229" s="8">
        <v>0</v>
      </c>
      <c r="CW229" s="8">
        <v>0</v>
      </c>
      <c r="CX229" s="8">
        <v>0</v>
      </c>
      <c r="CY229" s="8">
        <v>0</v>
      </c>
      <c r="CZ229" s="8">
        <v>0</v>
      </c>
      <c r="DA229" s="13" t="s">
        <v>2772</v>
      </c>
      <c r="DB229" s="13" t="s">
        <v>2772</v>
      </c>
      <c r="DC229" s="13" t="s">
        <v>2772</v>
      </c>
      <c r="DD229" s="13" t="s">
        <v>2772</v>
      </c>
      <c r="DE229" s="8">
        <v>0</v>
      </c>
      <c r="DF229" s="8">
        <v>0</v>
      </c>
      <c r="DG229" s="8">
        <v>0</v>
      </c>
      <c r="DH229" s="8">
        <v>0</v>
      </c>
      <c r="DI229" s="17">
        <v>0</v>
      </c>
    </row>
    <row r="230" s="1" customFormat="1" ht="15.4" customHeight="1" spans="1:113">
      <c r="A230" s="9" t="s">
        <v>3154</v>
      </c>
      <c r="B230" s="10"/>
      <c r="C230" s="10" t="s">
        <v>2275</v>
      </c>
      <c r="D230" s="10" t="s">
        <v>3155</v>
      </c>
      <c r="E230" s="8">
        <v>28131488.2</v>
      </c>
      <c r="F230" s="8">
        <v>20639896.6</v>
      </c>
      <c r="G230" s="8">
        <v>10143588.52</v>
      </c>
      <c r="H230" s="8">
        <v>2515706.35</v>
      </c>
      <c r="I230" s="8">
        <v>867785</v>
      </c>
      <c r="J230" s="8">
        <v>0</v>
      </c>
      <c r="K230" s="8">
        <v>1076001.49</v>
      </c>
      <c r="L230" s="8">
        <v>1936035.08</v>
      </c>
      <c r="M230" s="8">
        <v>675609.53</v>
      </c>
      <c r="N230" s="8">
        <v>924695.26</v>
      </c>
      <c r="O230" s="8">
        <v>0</v>
      </c>
      <c r="P230" s="8">
        <v>442312.26</v>
      </c>
      <c r="Q230" s="8">
        <v>1165095.11</v>
      </c>
      <c r="R230" s="8">
        <v>0</v>
      </c>
      <c r="S230" s="8">
        <v>893068</v>
      </c>
      <c r="T230" s="8">
        <v>6778918.6</v>
      </c>
      <c r="U230" s="8">
        <v>610316.52</v>
      </c>
      <c r="V230" s="8">
        <v>167451.36</v>
      </c>
      <c r="W230" s="8">
        <v>0</v>
      </c>
      <c r="X230" s="8">
        <v>0</v>
      </c>
      <c r="Y230" s="8">
        <v>23980.96</v>
      </c>
      <c r="Z230" s="8">
        <v>204114.64</v>
      </c>
      <c r="AA230" s="8">
        <v>37829</v>
      </c>
      <c r="AB230" s="8">
        <v>999</v>
      </c>
      <c r="AC230" s="8">
        <v>2000</v>
      </c>
      <c r="AD230" s="8">
        <v>874563.09</v>
      </c>
      <c r="AE230" s="8">
        <v>0</v>
      </c>
      <c r="AF230" s="8">
        <v>911212.87</v>
      </c>
      <c r="AG230" s="8">
        <v>0</v>
      </c>
      <c r="AH230" s="8">
        <v>30000</v>
      </c>
      <c r="AI230" s="8">
        <v>69276</v>
      </c>
      <c r="AJ230" s="8">
        <v>383265.77</v>
      </c>
      <c r="AK230" s="8">
        <v>9103.1</v>
      </c>
      <c r="AL230" s="8">
        <v>0</v>
      </c>
      <c r="AM230" s="8">
        <v>0</v>
      </c>
      <c r="AN230" s="8">
        <v>644395</v>
      </c>
      <c r="AO230" s="8">
        <v>1718128</v>
      </c>
      <c r="AP230" s="8">
        <v>48636</v>
      </c>
      <c r="AQ230" s="8">
        <v>122523.33</v>
      </c>
      <c r="AR230" s="8">
        <v>48503.28</v>
      </c>
      <c r="AS230" s="8">
        <v>471133</v>
      </c>
      <c r="AT230" s="8">
        <v>2653.56</v>
      </c>
      <c r="AU230" s="8">
        <v>398834.12</v>
      </c>
      <c r="AV230" s="8">
        <v>507503</v>
      </c>
      <c r="AW230" s="8">
        <v>0</v>
      </c>
      <c r="AX230" s="8">
        <v>0</v>
      </c>
      <c r="AY230" s="8">
        <v>0</v>
      </c>
      <c r="AZ230" s="8">
        <v>131526</v>
      </c>
      <c r="BA230" s="8">
        <v>354277</v>
      </c>
      <c r="BB230" s="8">
        <v>0</v>
      </c>
      <c r="BC230" s="8">
        <v>0</v>
      </c>
      <c r="BD230" s="8">
        <v>0</v>
      </c>
      <c r="BE230" s="8">
        <v>0</v>
      </c>
      <c r="BF230" s="8">
        <v>0</v>
      </c>
      <c r="BG230" s="8">
        <v>0</v>
      </c>
      <c r="BH230" s="8">
        <v>21700</v>
      </c>
      <c r="BI230" s="8">
        <v>0</v>
      </c>
      <c r="BJ230" s="8">
        <v>0</v>
      </c>
      <c r="BK230" s="8">
        <v>0</v>
      </c>
      <c r="BL230" s="8">
        <v>0</v>
      </c>
      <c r="BM230" s="8">
        <v>0</v>
      </c>
      <c r="BN230" s="13" t="s">
        <v>2772</v>
      </c>
      <c r="BO230" s="13" t="s">
        <v>2772</v>
      </c>
      <c r="BP230" s="13" t="s">
        <v>2772</v>
      </c>
      <c r="BQ230" s="13" t="s">
        <v>2772</v>
      </c>
      <c r="BR230" s="13" t="s">
        <v>2772</v>
      </c>
      <c r="BS230" s="13" t="s">
        <v>2772</v>
      </c>
      <c r="BT230" s="13" t="s">
        <v>2772</v>
      </c>
      <c r="BU230" s="13" t="s">
        <v>2772</v>
      </c>
      <c r="BV230" s="13" t="s">
        <v>2772</v>
      </c>
      <c r="BW230" s="13" t="s">
        <v>2772</v>
      </c>
      <c r="BX230" s="13" t="s">
        <v>2772</v>
      </c>
      <c r="BY230" s="13" t="s">
        <v>2772</v>
      </c>
      <c r="BZ230" s="13" t="s">
        <v>2772</v>
      </c>
      <c r="CA230" s="8">
        <v>205170</v>
      </c>
      <c r="CB230" s="8">
        <v>0</v>
      </c>
      <c r="CC230" s="8">
        <v>205170</v>
      </c>
      <c r="CD230" s="8">
        <v>0</v>
      </c>
      <c r="CE230" s="8">
        <v>0</v>
      </c>
      <c r="CF230" s="8">
        <v>0</v>
      </c>
      <c r="CG230" s="8">
        <v>0</v>
      </c>
      <c r="CH230" s="8">
        <v>0</v>
      </c>
      <c r="CI230" s="8">
        <v>0</v>
      </c>
      <c r="CJ230" s="8">
        <v>0</v>
      </c>
      <c r="CK230" s="8">
        <v>0</v>
      </c>
      <c r="CL230" s="8">
        <v>0</v>
      </c>
      <c r="CM230" s="8">
        <v>0</v>
      </c>
      <c r="CN230" s="8">
        <v>0</v>
      </c>
      <c r="CO230" s="8">
        <v>0</v>
      </c>
      <c r="CP230" s="8">
        <v>0</v>
      </c>
      <c r="CQ230" s="8">
        <v>0</v>
      </c>
      <c r="CR230" s="13" t="s">
        <v>2772</v>
      </c>
      <c r="CS230" s="13" t="s">
        <v>2772</v>
      </c>
      <c r="CT230" s="13" t="s">
        <v>2772</v>
      </c>
      <c r="CU230" s="8">
        <v>0</v>
      </c>
      <c r="CV230" s="8">
        <v>0</v>
      </c>
      <c r="CW230" s="8">
        <v>0</v>
      </c>
      <c r="CX230" s="8">
        <v>0</v>
      </c>
      <c r="CY230" s="8">
        <v>0</v>
      </c>
      <c r="CZ230" s="8">
        <v>0</v>
      </c>
      <c r="DA230" s="13" t="s">
        <v>2772</v>
      </c>
      <c r="DB230" s="13" t="s">
        <v>2772</v>
      </c>
      <c r="DC230" s="13" t="s">
        <v>2772</v>
      </c>
      <c r="DD230" s="13" t="s">
        <v>2772</v>
      </c>
      <c r="DE230" s="8">
        <v>0</v>
      </c>
      <c r="DF230" s="8">
        <v>0</v>
      </c>
      <c r="DG230" s="8">
        <v>0</v>
      </c>
      <c r="DH230" s="8">
        <v>0</v>
      </c>
      <c r="DI230" s="17">
        <v>0</v>
      </c>
    </row>
    <row r="231" s="1" customFormat="1" ht="15.4" customHeight="1" spans="1:113">
      <c r="A231" s="9" t="s">
        <v>3156</v>
      </c>
      <c r="B231" s="10"/>
      <c r="C231" s="10" t="s">
        <v>2275</v>
      </c>
      <c r="D231" s="10" t="s">
        <v>2791</v>
      </c>
      <c r="E231" s="8">
        <v>23028238.16</v>
      </c>
      <c r="F231" s="8">
        <v>17693266.5</v>
      </c>
      <c r="G231" s="8">
        <v>8705306.19</v>
      </c>
      <c r="H231" s="8">
        <v>1831055</v>
      </c>
      <c r="I231" s="8">
        <v>768600</v>
      </c>
      <c r="J231" s="8">
        <v>0</v>
      </c>
      <c r="K231" s="8">
        <v>900139</v>
      </c>
      <c r="L231" s="8">
        <v>1722549.76</v>
      </c>
      <c r="M231" s="8">
        <v>599497.18</v>
      </c>
      <c r="N231" s="8">
        <v>849234.28</v>
      </c>
      <c r="O231" s="8">
        <v>0</v>
      </c>
      <c r="P231" s="8">
        <v>419444.49</v>
      </c>
      <c r="Q231" s="8">
        <v>1004372.6</v>
      </c>
      <c r="R231" s="8">
        <v>0</v>
      </c>
      <c r="S231" s="8">
        <v>893068</v>
      </c>
      <c r="T231" s="8">
        <v>4622298.66</v>
      </c>
      <c r="U231" s="8">
        <v>339532.4</v>
      </c>
      <c r="V231" s="8">
        <v>89433</v>
      </c>
      <c r="W231" s="8">
        <v>0</v>
      </c>
      <c r="X231" s="8">
        <v>0</v>
      </c>
      <c r="Y231" s="8">
        <v>1382.4</v>
      </c>
      <c r="Z231" s="8">
        <v>81606.17</v>
      </c>
      <c r="AA231" s="8">
        <v>640</v>
      </c>
      <c r="AB231" s="8">
        <v>999</v>
      </c>
      <c r="AC231" s="8">
        <v>2000</v>
      </c>
      <c r="AD231" s="8">
        <v>667489.36</v>
      </c>
      <c r="AE231" s="8">
        <v>0</v>
      </c>
      <c r="AF231" s="8">
        <v>352725.6</v>
      </c>
      <c r="AG231" s="8">
        <v>0</v>
      </c>
      <c r="AH231" s="8">
        <v>0</v>
      </c>
      <c r="AI231" s="8">
        <v>14060</v>
      </c>
      <c r="AJ231" s="8">
        <v>366856.77</v>
      </c>
      <c r="AK231" s="8">
        <v>0</v>
      </c>
      <c r="AL231" s="8">
        <v>0</v>
      </c>
      <c r="AM231" s="8">
        <v>0</v>
      </c>
      <c r="AN231" s="8">
        <v>106620</v>
      </c>
      <c r="AO231" s="8">
        <v>1698128</v>
      </c>
      <c r="AP231" s="8">
        <v>3478</v>
      </c>
      <c r="AQ231" s="8">
        <v>51704</v>
      </c>
      <c r="AR231" s="8">
        <v>48503.28</v>
      </c>
      <c r="AS231" s="8">
        <v>409815</v>
      </c>
      <c r="AT231" s="8">
        <v>2653.56</v>
      </c>
      <c r="AU231" s="8">
        <v>384672.12</v>
      </c>
      <c r="AV231" s="8">
        <v>507503</v>
      </c>
      <c r="AW231" s="8">
        <v>0</v>
      </c>
      <c r="AX231" s="8">
        <v>0</v>
      </c>
      <c r="AY231" s="8">
        <v>0</v>
      </c>
      <c r="AZ231" s="8">
        <v>131526</v>
      </c>
      <c r="BA231" s="8">
        <v>354277</v>
      </c>
      <c r="BB231" s="8">
        <v>0</v>
      </c>
      <c r="BC231" s="8">
        <v>0</v>
      </c>
      <c r="BD231" s="8">
        <v>0</v>
      </c>
      <c r="BE231" s="8">
        <v>0</v>
      </c>
      <c r="BF231" s="8">
        <v>0</v>
      </c>
      <c r="BG231" s="8">
        <v>0</v>
      </c>
      <c r="BH231" s="8">
        <v>21700</v>
      </c>
      <c r="BI231" s="8">
        <v>0</v>
      </c>
      <c r="BJ231" s="8">
        <v>0</v>
      </c>
      <c r="BK231" s="8">
        <v>0</v>
      </c>
      <c r="BL231" s="8">
        <v>0</v>
      </c>
      <c r="BM231" s="8">
        <v>0</v>
      </c>
      <c r="BN231" s="13" t="s">
        <v>2772</v>
      </c>
      <c r="BO231" s="13" t="s">
        <v>2772</v>
      </c>
      <c r="BP231" s="13" t="s">
        <v>2772</v>
      </c>
      <c r="BQ231" s="13" t="s">
        <v>2772</v>
      </c>
      <c r="BR231" s="13" t="s">
        <v>2772</v>
      </c>
      <c r="BS231" s="13" t="s">
        <v>2772</v>
      </c>
      <c r="BT231" s="13" t="s">
        <v>2772</v>
      </c>
      <c r="BU231" s="13" t="s">
        <v>2772</v>
      </c>
      <c r="BV231" s="13" t="s">
        <v>2772</v>
      </c>
      <c r="BW231" s="13" t="s">
        <v>2772</v>
      </c>
      <c r="BX231" s="13" t="s">
        <v>2772</v>
      </c>
      <c r="BY231" s="13" t="s">
        <v>2772</v>
      </c>
      <c r="BZ231" s="13" t="s">
        <v>2772</v>
      </c>
      <c r="CA231" s="8">
        <v>205170</v>
      </c>
      <c r="CB231" s="8">
        <v>0</v>
      </c>
      <c r="CC231" s="8">
        <v>205170</v>
      </c>
      <c r="CD231" s="8">
        <v>0</v>
      </c>
      <c r="CE231" s="8">
        <v>0</v>
      </c>
      <c r="CF231" s="8">
        <v>0</v>
      </c>
      <c r="CG231" s="8">
        <v>0</v>
      </c>
      <c r="CH231" s="8">
        <v>0</v>
      </c>
      <c r="CI231" s="8">
        <v>0</v>
      </c>
      <c r="CJ231" s="8">
        <v>0</v>
      </c>
      <c r="CK231" s="8">
        <v>0</v>
      </c>
      <c r="CL231" s="8">
        <v>0</v>
      </c>
      <c r="CM231" s="8">
        <v>0</v>
      </c>
      <c r="CN231" s="8">
        <v>0</v>
      </c>
      <c r="CO231" s="8">
        <v>0</v>
      </c>
      <c r="CP231" s="8">
        <v>0</v>
      </c>
      <c r="CQ231" s="8">
        <v>0</v>
      </c>
      <c r="CR231" s="13" t="s">
        <v>2772</v>
      </c>
      <c r="CS231" s="13" t="s">
        <v>2772</v>
      </c>
      <c r="CT231" s="13" t="s">
        <v>2772</v>
      </c>
      <c r="CU231" s="8">
        <v>0</v>
      </c>
      <c r="CV231" s="8">
        <v>0</v>
      </c>
      <c r="CW231" s="8">
        <v>0</v>
      </c>
      <c r="CX231" s="8">
        <v>0</v>
      </c>
      <c r="CY231" s="8">
        <v>0</v>
      </c>
      <c r="CZ231" s="8">
        <v>0</v>
      </c>
      <c r="DA231" s="13" t="s">
        <v>2772</v>
      </c>
      <c r="DB231" s="13" t="s">
        <v>2772</v>
      </c>
      <c r="DC231" s="13" t="s">
        <v>2772</v>
      </c>
      <c r="DD231" s="13" t="s">
        <v>2772</v>
      </c>
      <c r="DE231" s="8">
        <v>0</v>
      </c>
      <c r="DF231" s="8">
        <v>0</v>
      </c>
      <c r="DG231" s="8">
        <v>0</v>
      </c>
      <c r="DH231" s="8">
        <v>0</v>
      </c>
      <c r="DI231" s="17">
        <v>0</v>
      </c>
    </row>
    <row r="232" s="1" customFormat="1" ht="15.4" customHeight="1" spans="1:113">
      <c r="A232" s="9" t="s">
        <v>3157</v>
      </c>
      <c r="B232" s="10"/>
      <c r="C232" s="10" t="s">
        <v>2275</v>
      </c>
      <c r="D232" s="10" t="s">
        <v>3158</v>
      </c>
      <c r="E232" s="8">
        <v>2026169.61</v>
      </c>
      <c r="F232" s="8">
        <v>1186371.1</v>
      </c>
      <c r="G232" s="8">
        <v>479317.33</v>
      </c>
      <c r="H232" s="8">
        <v>325686.35</v>
      </c>
      <c r="I232" s="8">
        <v>12596</v>
      </c>
      <c r="J232" s="8">
        <v>0</v>
      </c>
      <c r="K232" s="8">
        <v>169856.7</v>
      </c>
      <c r="L232" s="8">
        <v>86589.32</v>
      </c>
      <c r="M232" s="8">
        <v>12544.35</v>
      </c>
      <c r="N232" s="8">
        <v>18565.38</v>
      </c>
      <c r="O232" s="8">
        <v>0</v>
      </c>
      <c r="P232" s="8">
        <v>10278.52</v>
      </c>
      <c r="Q232" s="8">
        <v>70937.15</v>
      </c>
      <c r="R232" s="8">
        <v>0</v>
      </c>
      <c r="S232" s="8">
        <v>0</v>
      </c>
      <c r="T232" s="8">
        <v>839798.51</v>
      </c>
      <c r="U232" s="8">
        <v>89563</v>
      </c>
      <c r="V232" s="8">
        <v>25456.36</v>
      </c>
      <c r="W232" s="8">
        <v>0</v>
      </c>
      <c r="X232" s="8">
        <v>0</v>
      </c>
      <c r="Y232" s="8">
        <v>2598.56</v>
      </c>
      <c r="Z232" s="8">
        <v>35987.25</v>
      </c>
      <c r="AA232" s="8">
        <v>3500</v>
      </c>
      <c r="AB232" s="8">
        <v>0</v>
      </c>
      <c r="AC232" s="8">
        <v>0</v>
      </c>
      <c r="AD232" s="8">
        <v>89561.36</v>
      </c>
      <c r="AE232" s="8">
        <v>0</v>
      </c>
      <c r="AF232" s="8">
        <v>422406.55</v>
      </c>
      <c r="AG232" s="8">
        <v>0</v>
      </c>
      <c r="AH232" s="8">
        <v>0</v>
      </c>
      <c r="AI232" s="8">
        <v>0</v>
      </c>
      <c r="AJ232" s="8">
        <v>6550</v>
      </c>
      <c r="AK232" s="8">
        <v>9103.1</v>
      </c>
      <c r="AL232" s="8">
        <v>0</v>
      </c>
      <c r="AM232" s="8">
        <v>0</v>
      </c>
      <c r="AN232" s="8">
        <v>88986</v>
      </c>
      <c r="AO232" s="8">
        <v>0</v>
      </c>
      <c r="AP232" s="8">
        <v>12569</v>
      </c>
      <c r="AQ232" s="8">
        <v>21230.33</v>
      </c>
      <c r="AR232" s="8">
        <v>0</v>
      </c>
      <c r="AS232" s="8">
        <v>25628</v>
      </c>
      <c r="AT232" s="8">
        <v>0</v>
      </c>
      <c r="AU232" s="8">
        <v>6659</v>
      </c>
      <c r="AV232" s="8">
        <v>0</v>
      </c>
      <c r="AW232" s="8">
        <v>0</v>
      </c>
      <c r="AX232" s="8">
        <v>0</v>
      </c>
      <c r="AY232" s="8">
        <v>0</v>
      </c>
      <c r="AZ232" s="8">
        <v>0</v>
      </c>
      <c r="BA232" s="8">
        <v>0</v>
      </c>
      <c r="BB232" s="8">
        <v>0</v>
      </c>
      <c r="BC232" s="8">
        <v>0</v>
      </c>
      <c r="BD232" s="8">
        <v>0</v>
      </c>
      <c r="BE232" s="8">
        <v>0</v>
      </c>
      <c r="BF232" s="8">
        <v>0</v>
      </c>
      <c r="BG232" s="8">
        <v>0</v>
      </c>
      <c r="BH232" s="8">
        <v>0</v>
      </c>
      <c r="BI232" s="8">
        <v>0</v>
      </c>
      <c r="BJ232" s="8">
        <v>0</v>
      </c>
      <c r="BK232" s="8">
        <v>0</v>
      </c>
      <c r="BL232" s="8">
        <v>0</v>
      </c>
      <c r="BM232" s="8">
        <v>0</v>
      </c>
      <c r="BN232" s="13" t="s">
        <v>2772</v>
      </c>
      <c r="BO232" s="13" t="s">
        <v>2772</v>
      </c>
      <c r="BP232" s="13" t="s">
        <v>2772</v>
      </c>
      <c r="BQ232" s="13" t="s">
        <v>2772</v>
      </c>
      <c r="BR232" s="13" t="s">
        <v>2772</v>
      </c>
      <c r="BS232" s="13" t="s">
        <v>2772</v>
      </c>
      <c r="BT232" s="13" t="s">
        <v>2772</v>
      </c>
      <c r="BU232" s="13" t="s">
        <v>2772</v>
      </c>
      <c r="BV232" s="13" t="s">
        <v>2772</v>
      </c>
      <c r="BW232" s="13" t="s">
        <v>2772</v>
      </c>
      <c r="BX232" s="13" t="s">
        <v>2772</v>
      </c>
      <c r="BY232" s="13" t="s">
        <v>2772</v>
      </c>
      <c r="BZ232" s="13" t="s">
        <v>2772</v>
      </c>
      <c r="CA232" s="8">
        <v>0</v>
      </c>
      <c r="CB232" s="8">
        <v>0</v>
      </c>
      <c r="CC232" s="8">
        <v>0</v>
      </c>
      <c r="CD232" s="8">
        <v>0</v>
      </c>
      <c r="CE232" s="8">
        <v>0</v>
      </c>
      <c r="CF232" s="8">
        <v>0</v>
      </c>
      <c r="CG232" s="8">
        <v>0</v>
      </c>
      <c r="CH232" s="8">
        <v>0</v>
      </c>
      <c r="CI232" s="8">
        <v>0</v>
      </c>
      <c r="CJ232" s="8">
        <v>0</v>
      </c>
      <c r="CK232" s="8">
        <v>0</v>
      </c>
      <c r="CL232" s="8">
        <v>0</v>
      </c>
      <c r="CM232" s="8">
        <v>0</v>
      </c>
      <c r="CN232" s="8">
        <v>0</v>
      </c>
      <c r="CO232" s="8">
        <v>0</v>
      </c>
      <c r="CP232" s="8">
        <v>0</v>
      </c>
      <c r="CQ232" s="8">
        <v>0</v>
      </c>
      <c r="CR232" s="13" t="s">
        <v>2772</v>
      </c>
      <c r="CS232" s="13" t="s">
        <v>2772</v>
      </c>
      <c r="CT232" s="13" t="s">
        <v>2772</v>
      </c>
      <c r="CU232" s="8">
        <v>0</v>
      </c>
      <c r="CV232" s="8">
        <v>0</v>
      </c>
      <c r="CW232" s="8">
        <v>0</v>
      </c>
      <c r="CX232" s="8">
        <v>0</v>
      </c>
      <c r="CY232" s="8">
        <v>0</v>
      </c>
      <c r="CZ232" s="8">
        <v>0</v>
      </c>
      <c r="DA232" s="13" t="s">
        <v>2772</v>
      </c>
      <c r="DB232" s="13" t="s">
        <v>2772</v>
      </c>
      <c r="DC232" s="13" t="s">
        <v>2772</v>
      </c>
      <c r="DD232" s="13" t="s">
        <v>2772</v>
      </c>
      <c r="DE232" s="8">
        <v>0</v>
      </c>
      <c r="DF232" s="8">
        <v>0</v>
      </c>
      <c r="DG232" s="8">
        <v>0</v>
      </c>
      <c r="DH232" s="8">
        <v>0</v>
      </c>
      <c r="DI232" s="17">
        <v>0</v>
      </c>
    </row>
    <row r="233" s="1" customFormat="1" ht="15.4" customHeight="1" spans="1:113">
      <c r="A233" s="9" t="s">
        <v>3159</v>
      </c>
      <c r="B233" s="10"/>
      <c r="C233" s="10" t="s">
        <v>2275</v>
      </c>
      <c r="D233" s="10" t="s">
        <v>3160</v>
      </c>
      <c r="E233" s="8">
        <v>2187080.43</v>
      </c>
      <c r="F233" s="8">
        <v>1760259</v>
      </c>
      <c r="G233" s="8">
        <v>958965</v>
      </c>
      <c r="H233" s="8">
        <v>358965</v>
      </c>
      <c r="I233" s="8">
        <v>86589</v>
      </c>
      <c r="J233" s="8">
        <v>0</v>
      </c>
      <c r="K233" s="8">
        <v>6005.79</v>
      </c>
      <c r="L233" s="8">
        <v>126896</v>
      </c>
      <c r="M233" s="8">
        <v>63568</v>
      </c>
      <c r="N233" s="8">
        <v>56895.6</v>
      </c>
      <c r="O233" s="8">
        <v>0</v>
      </c>
      <c r="P233" s="8">
        <v>12589.25</v>
      </c>
      <c r="Q233" s="8">
        <v>89785.36</v>
      </c>
      <c r="R233" s="8">
        <v>0</v>
      </c>
      <c r="S233" s="8">
        <v>0</v>
      </c>
      <c r="T233" s="8">
        <v>426821.43</v>
      </c>
      <c r="U233" s="8">
        <v>61221.12</v>
      </c>
      <c r="V233" s="8">
        <v>32562</v>
      </c>
      <c r="W233" s="8">
        <v>0</v>
      </c>
      <c r="X233" s="8">
        <v>0</v>
      </c>
      <c r="Y233" s="8">
        <v>0</v>
      </c>
      <c r="Z233" s="8">
        <v>46521.22</v>
      </c>
      <c r="AA233" s="8">
        <v>3689</v>
      </c>
      <c r="AB233" s="8">
        <v>0</v>
      </c>
      <c r="AC233" s="8">
        <v>0</v>
      </c>
      <c r="AD233" s="8">
        <v>87512.37</v>
      </c>
      <c r="AE233" s="8">
        <v>0</v>
      </c>
      <c r="AF233" s="8">
        <v>36080.72</v>
      </c>
      <c r="AG233" s="8">
        <v>0</v>
      </c>
      <c r="AH233" s="8">
        <v>0</v>
      </c>
      <c r="AI233" s="8">
        <v>25216</v>
      </c>
      <c r="AJ233" s="8">
        <v>9859</v>
      </c>
      <c r="AK233" s="8">
        <v>0</v>
      </c>
      <c r="AL233" s="8">
        <v>0</v>
      </c>
      <c r="AM233" s="8">
        <v>0</v>
      </c>
      <c r="AN233" s="8">
        <v>28789</v>
      </c>
      <c r="AO233" s="8">
        <v>0</v>
      </c>
      <c r="AP233" s="8">
        <v>32589</v>
      </c>
      <c r="AQ233" s="8">
        <v>49589</v>
      </c>
      <c r="AR233" s="8">
        <v>0</v>
      </c>
      <c r="AS233" s="8">
        <v>5690</v>
      </c>
      <c r="AT233" s="8">
        <v>0</v>
      </c>
      <c r="AU233" s="8">
        <v>7503</v>
      </c>
      <c r="AV233" s="8">
        <v>0</v>
      </c>
      <c r="AW233" s="8">
        <v>0</v>
      </c>
      <c r="AX233" s="8">
        <v>0</v>
      </c>
      <c r="AY233" s="8">
        <v>0</v>
      </c>
      <c r="AZ233" s="8">
        <v>0</v>
      </c>
      <c r="BA233" s="8">
        <v>0</v>
      </c>
      <c r="BB233" s="8">
        <v>0</v>
      </c>
      <c r="BC233" s="8">
        <v>0</v>
      </c>
      <c r="BD233" s="8">
        <v>0</v>
      </c>
      <c r="BE233" s="8">
        <v>0</v>
      </c>
      <c r="BF233" s="8">
        <v>0</v>
      </c>
      <c r="BG233" s="8">
        <v>0</v>
      </c>
      <c r="BH233" s="8">
        <v>0</v>
      </c>
      <c r="BI233" s="8">
        <v>0</v>
      </c>
      <c r="BJ233" s="8">
        <v>0</v>
      </c>
      <c r="BK233" s="8">
        <v>0</v>
      </c>
      <c r="BL233" s="8">
        <v>0</v>
      </c>
      <c r="BM233" s="8">
        <v>0</v>
      </c>
      <c r="BN233" s="13" t="s">
        <v>2772</v>
      </c>
      <c r="BO233" s="13" t="s">
        <v>2772</v>
      </c>
      <c r="BP233" s="13" t="s">
        <v>2772</v>
      </c>
      <c r="BQ233" s="13" t="s">
        <v>2772</v>
      </c>
      <c r="BR233" s="13" t="s">
        <v>2772</v>
      </c>
      <c r="BS233" s="13" t="s">
        <v>2772</v>
      </c>
      <c r="BT233" s="13" t="s">
        <v>2772</v>
      </c>
      <c r="BU233" s="13" t="s">
        <v>2772</v>
      </c>
      <c r="BV233" s="13" t="s">
        <v>2772</v>
      </c>
      <c r="BW233" s="13" t="s">
        <v>2772</v>
      </c>
      <c r="BX233" s="13" t="s">
        <v>2772</v>
      </c>
      <c r="BY233" s="13" t="s">
        <v>2772</v>
      </c>
      <c r="BZ233" s="13" t="s">
        <v>2772</v>
      </c>
      <c r="CA233" s="8">
        <v>0</v>
      </c>
      <c r="CB233" s="8">
        <v>0</v>
      </c>
      <c r="CC233" s="8">
        <v>0</v>
      </c>
      <c r="CD233" s="8">
        <v>0</v>
      </c>
      <c r="CE233" s="8">
        <v>0</v>
      </c>
      <c r="CF233" s="8">
        <v>0</v>
      </c>
      <c r="CG233" s="8">
        <v>0</v>
      </c>
      <c r="CH233" s="8">
        <v>0</v>
      </c>
      <c r="CI233" s="8">
        <v>0</v>
      </c>
      <c r="CJ233" s="8">
        <v>0</v>
      </c>
      <c r="CK233" s="8">
        <v>0</v>
      </c>
      <c r="CL233" s="8">
        <v>0</v>
      </c>
      <c r="CM233" s="8">
        <v>0</v>
      </c>
      <c r="CN233" s="8">
        <v>0</v>
      </c>
      <c r="CO233" s="8">
        <v>0</v>
      </c>
      <c r="CP233" s="8">
        <v>0</v>
      </c>
      <c r="CQ233" s="8">
        <v>0</v>
      </c>
      <c r="CR233" s="13" t="s">
        <v>2772</v>
      </c>
      <c r="CS233" s="13" t="s">
        <v>2772</v>
      </c>
      <c r="CT233" s="13" t="s">
        <v>2772</v>
      </c>
      <c r="CU233" s="8">
        <v>0</v>
      </c>
      <c r="CV233" s="8">
        <v>0</v>
      </c>
      <c r="CW233" s="8">
        <v>0</v>
      </c>
      <c r="CX233" s="8">
        <v>0</v>
      </c>
      <c r="CY233" s="8">
        <v>0</v>
      </c>
      <c r="CZ233" s="8">
        <v>0</v>
      </c>
      <c r="DA233" s="13" t="s">
        <v>2772</v>
      </c>
      <c r="DB233" s="13" t="s">
        <v>2772</v>
      </c>
      <c r="DC233" s="13" t="s">
        <v>2772</v>
      </c>
      <c r="DD233" s="13" t="s">
        <v>2772</v>
      </c>
      <c r="DE233" s="8">
        <v>0</v>
      </c>
      <c r="DF233" s="8">
        <v>0</v>
      </c>
      <c r="DG233" s="8">
        <v>0</v>
      </c>
      <c r="DH233" s="8">
        <v>0</v>
      </c>
      <c r="DI233" s="17">
        <v>0</v>
      </c>
    </row>
    <row r="234" s="1" customFormat="1" ht="15.4" customHeight="1" spans="1:113">
      <c r="A234" s="9" t="s">
        <v>3161</v>
      </c>
      <c r="B234" s="10"/>
      <c r="C234" s="10" t="s">
        <v>2275</v>
      </c>
      <c r="D234" s="10" t="s">
        <v>3162</v>
      </c>
      <c r="E234" s="8">
        <v>10000</v>
      </c>
      <c r="F234" s="8">
        <v>0</v>
      </c>
      <c r="G234" s="8">
        <v>0</v>
      </c>
      <c r="H234" s="8">
        <v>0</v>
      </c>
      <c r="I234" s="8">
        <v>0</v>
      </c>
      <c r="J234" s="8">
        <v>0</v>
      </c>
      <c r="K234" s="8">
        <v>0</v>
      </c>
      <c r="L234" s="8">
        <v>0</v>
      </c>
      <c r="M234" s="8">
        <v>0</v>
      </c>
      <c r="N234" s="8">
        <v>0</v>
      </c>
      <c r="O234" s="8">
        <v>0</v>
      </c>
      <c r="P234" s="8">
        <v>0</v>
      </c>
      <c r="Q234" s="8">
        <v>0</v>
      </c>
      <c r="R234" s="8">
        <v>0</v>
      </c>
      <c r="S234" s="8">
        <v>0</v>
      </c>
      <c r="T234" s="8">
        <v>10000</v>
      </c>
      <c r="U234" s="8">
        <v>10000</v>
      </c>
      <c r="V234" s="8">
        <v>0</v>
      </c>
      <c r="W234" s="8">
        <v>0</v>
      </c>
      <c r="X234" s="8">
        <v>0</v>
      </c>
      <c r="Y234" s="8">
        <v>0</v>
      </c>
      <c r="Z234" s="8">
        <v>0</v>
      </c>
      <c r="AA234" s="8">
        <v>0</v>
      </c>
      <c r="AB234" s="8">
        <v>0</v>
      </c>
      <c r="AC234" s="8">
        <v>0</v>
      </c>
      <c r="AD234" s="8">
        <v>0</v>
      </c>
      <c r="AE234" s="8">
        <v>0</v>
      </c>
      <c r="AF234" s="8">
        <v>0</v>
      </c>
      <c r="AG234" s="8">
        <v>0</v>
      </c>
      <c r="AH234" s="8">
        <v>0</v>
      </c>
      <c r="AI234" s="8">
        <v>0</v>
      </c>
      <c r="AJ234" s="8">
        <v>0</v>
      </c>
      <c r="AK234" s="8">
        <v>0</v>
      </c>
      <c r="AL234" s="8">
        <v>0</v>
      </c>
      <c r="AM234" s="8">
        <v>0</v>
      </c>
      <c r="AN234" s="8">
        <v>0</v>
      </c>
      <c r="AO234" s="8">
        <v>0</v>
      </c>
      <c r="AP234" s="8">
        <v>0</v>
      </c>
      <c r="AQ234" s="8">
        <v>0</v>
      </c>
      <c r="AR234" s="8">
        <v>0</v>
      </c>
      <c r="AS234" s="8">
        <v>0</v>
      </c>
      <c r="AT234" s="8">
        <v>0</v>
      </c>
      <c r="AU234" s="8">
        <v>0</v>
      </c>
      <c r="AV234" s="8">
        <v>0</v>
      </c>
      <c r="AW234" s="8">
        <v>0</v>
      </c>
      <c r="AX234" s="8">
        <v>0</v>
      </c>
      <c r="AY234" s="8">
        <v>0</v>
      </c>
      <c r="AZ234" s="8">
        <v>0</v>
      </c>
      <c r="BA234" s="8">
        <v>0</v>
      </c>
      <c r="BB234" s="8">
        <v>0</v>
      </c>
      <c r="BC234" s="8">
        <v>0</v>
      </c>
      <c r="BD234" s="8">
        <v>0</v>
      </c>
      <c r="BE234" s="8">
        <v>0</v>
      </c>
      <c r="BF234" s="8">
        <v>0</v>
      </c>
      <c r="BG234" s="8">
        <v>0</v>
      </c>
      <c r="BH234" s="8">
        <v>0</v>
      </c>
      <c r="BI234" s="8">
        <v>0</v>
      </c>
      <c r="BJ234" s="8">
        <v>0</v>
      </c>
      <c r="BK234" s="8">
        <v>0</v>
      </c>
      <c r="BL234" s="8">
        <v>0</v>
      </c>
      <c r="BM234" s="8">
        <v>0</v>
      </c>
      <c r="BN234" s="13" t="s">
        <v>2772</v>
      </c>
      <c r="BO234" s="13" t="s">
        <v>2772</v>
      </c>
      <c r="BP234" s="13" t="s">
        <v>2772</v>
      </c>
      <c r="BQ234" s="13" t="s">
        <v>2772</v>
      </c>
      <c r="BR234" s="13" t="s">
        <v>2772</v>
      </c>
      <c r="BS234" s="13" t="s">
        <v>2772</v>
      </c>
      <c r="BT234" s="13" t="s">
        <v>2772</v>
      </c>
      <c r="BU234" s="13" t="s">
        <v>2772</v>
      </c>
      <c r="BV234" s="13" t="s">
        <v>2772</v>
      </c>
      <c r="BW234" s="13" t="s">
        <v>2772</v>
      </c>
      <c r="BX234" s="13" t="s">
        <v>2772</v>
      </c>
      <c r="BY234" s="13" t="s">
        <v>2772</v>
      </c>
      <c r="BZ234" s="13" t="s">
        <v>2772</v>
      </c>
      <c r="CA234" s="8">
        <v>0</v>
      </c>
      <c r="CB234" s="8">
        <v>0</v>
      </c>
      <c r="CC234" s="8">
        <v>0</v>
      </c>
      <c r="CD234" s="8">
        <v>0</v>
      </c>
      <c r="CE234" s="8">
        <v>0</v>
      </c>
      <c r="CF234" s="8">
        <v>0</v>
      </c>
      <c r="CG234" s="8">
        <v>0</v>
      </c>
      <c r="CH234" s="8">
        <v>0</v>
      </c>
      <c r="CI234" s="8">
        <v>0</v>
      </c>
      <c r="CJ234" s="8">
        <v>0</v>
      </c>
      <c r="CK234" s="8">
        <v>0</v>
      </c>
      <c r="CL234" s="8">
        <v>0</v>
      </c>
      <c r="CM234" s="8">
        <v>0</v>
      </c>
      <c r="CN234" s="8">
        <v>0</v>
      </c>
      <c r="CO234" s="8">
        <v>0</v>
      </c>
      <c r="CP234" s="8">
        <v>0</v>
      </c>
      <c r="CQ234" s="8">
        <v>0</v>
      </c>
      <c r="CR234" s="13" t="s">
        <v>2772</v>
      </c>
      <c r="CS234" s="13" t="s">
        <v>2772</v>
      </c>
      <c r="CT234" s="13" t="s">
        <v>2772</v>
      </c>
      <c r="CU234" s="8">
        <v>0</v>
      </c>
      <c r="CV234" s="8">
        <v>0</v>
      </c>
      <c r="CW234" s="8">
        <v>0</v>
      </c>
      <c r="CX234" s="8">
        <v>0</v>
      </c>
      <c r="CY234" s="8">
        <v>0</v>
      </c>
      <c r="CZ234" s="8">
        <v>0</v>
      </c>
      <c r="DA234" s="13" t="s">
        <v>2772</v>
      </c>
      <c r="DB234" s="13" t="s">
        <v>2772</v>
      </c>
      <c r="DC234" s="13" t="s">
        <v>2772</v>
      </c>
      <c r="DD234" s="13" t="s">
        <v>2772</v>
      </c>
      <c r="DE234" s="8">
        <v>0</v>
      </c>
      <c r="DF234" s="8">
        <v>0</v>
      </c>
      <c r="DG234" s="8">
        <v>0</v>
      </c>
      <c r="DH234" s="8">
        <v>0</v>
      </c>
      <c r="DI234" s="17">
        <v>0</v>
      </c>
    </row>
    <row r="235" s="1" customFormat="1" ht="15.4" customHeight="1" spans="1:113">
      <c r="A235" s="9" t="s">
        <v>3163</v>
      </c>
      <c r="B235" s="10"/>
      <c r="C235" s="10" t="s">
        <v>2275</v>
      </c>
      <c r="D235" s="10" t="s">
        <v>3164</v>
      </c>
      <c r="E235" s="8">
        <v>20000</v>
      </c>
      <c r="F235" s="8">
        <v>0</v>
      </c>
      <c r="G235" s="8">
        <v>0</v>
      </c>
      <c r="H235" s="8">
        <v>0</v>
      </c>
      <c r="I235" s="8">
        <v>0</v>
      </c>
      <c r="J235" s="8">
        <v>0</v>
      </c>
      <c r="K235" s="8">
        <v>0</v>
      </c>
      <c r="L235" s="8">
        <v>0</v>
      </c>
      <c r="M235" s="8">
        <v>0</v>
      </c>
      <c r="N235" s="8">
        <v>0</v>
      </c>
      <c r="O235" s="8">
        <v>0</v>
      </c>
      <c r="P235" s="8">
        <v>0</v>
      </c>
      <c r="Q235" s="8">
        <v>0</v>
      </c>
      <c r="R235" s="8">
        <v>0</v>
      </c>
      <c r="S235" s="8">
        <v>0</v>
      </c>
      <c r="T235" s="8">
        <v>20000</v>
      </c>
      <c r="U235" s="8">
        <v>0</v>
      </c>
      <c r="V235" s="8">
        <v>0</v>
      </c>
      <c r="W235" s="8">
        <v>0</v>
      </c>
      <c r="X235" s="8">
        <v>0</v>
      </c>
      <c r="Y235" s="8">
        <v>0</v>
      </c>
      <c r="Z235" s="8">
        <v>0</v>
      </c>
      <c r="AA235" s="8">
        <v>0</v>
      </c>
      <c r="AB235" s="8">
        <v>0</v>
      </c>
      <c r="AC235" s="8">
        <v>0</v>
      </c>
      <c r="AD235" s="8">
        <v>0</v>
      </c>
      <c r="AE235" s="8">
        <v>0</v>
      </c>
      <c r="AF235" s="8">
        <v>20000</v>
      </c>
      <c r="AG235" s="8">
        <v>0</v>
      </c>
      <c r="AH235" s="8">
        <v>0</v>
      </c>
      <c r="AI235" s="8">
        <v>0</v>
      </c>
      <c r="AJ235" s="8">
        <v>0</v>
      </c>
      <c r="AK235" s="8">
        <v>0</v>
      </c>
      <c r="AL235" s="8">
        <v>0</v>
      </c>
      <c r="AM235" s="8">
        <v>0</v>
      </c>
      <c r="AN235" s="8">
        <v>0</v>
      </c>
      <c r="AO235" s="8">
        <v>0</v>
      </c>
      <c r="AP235" s="8">
        <v>0</v>
      </c>
      <c r="AQ235" s="8">
        <v>0</v>
      </c>
      <c r="AR235" s="8">
        <v>0</v>
      </c>
      <c r="AS235" s="8">
        <v>0</v>
      </c>
      <c r="AT235" s="8">
        <v>0</v>
      </c>
      <c r="AU235" s="8">
        <v>0</v>
      </c>
      <c r="AV235" s="8">
        <v>0</v>
      </c>
      <c r="AW235" s="8">
        <v>0</v>
      </c>
      <c r="AX235" s="8">
        <v>0</v>
      </c>
      <c r="AY235" s="8">
        <v>0</v>
      </c>
      <c r="AZ235" s="8">
        <v>0</v>
      </c>
      <c r="BA235" s="8">
        <v>0</v>
      </c>
      <c r="BB235" s="8">
        <v>0</v>
      </c>
      <c r="BC235" s="8">
        <v>0</v>
      </c>
      <c r="BD235" s="8">
        <v>0</v>
      </c>
      <c r="BE235" s="8">
        <v>0</v>
      </c>
      <c r="BF235" s="8">
        <v>0</v>
      </c>
      <c r="BG235" s="8">
        <v>0</v>
      </c>
      <c r="BH235" s="8">
        <v>0</v>
      </c>
      <c r="BI235" s="8">
        <v>0</v>
      </c>
      <c r="BJ235" s="8">
        <v>0</v>
      </c>
      <c r="BK235" s="8">
        <v>0</v>
      </c>
      <c r="BL235" s="8">
        <v>0</v>
      </c>
      <c r="BM235" s="8">
        <v>0</v>
      </c>
      <c r="BN235" s="13" t="s">
        <v>2772</v>
      </c>
      <c r="BO235" s="13" t="s">
        <v>2772</v>
      </c>
      <c r="BP235" s="13" t="s">
        <v>2772</v>
      </c>
      <c r="BQ235" s="13" t="s">
        <v>2772</v>
      </c>
      <c r="BR235" s="13" t="s">
        <v>2772</v>
      </c>
      <c r="BS235" s="13" t="s">
        <v>2772</v>
      </c>
      <c r="BT235" s="13" t="s">
        <v>2772</v>
      </c>
      <c r="BU235" s="13" t="s">
        <v>2772</v>
      </c>
      <c r="BV235" s="13" t="s">
        <v>2772</v>
      </c>
      <c r="BW235" s="13" t="s">
        <v>2772</v>
      </c>
      <c r="BX235" s="13" t="s">
        <v>2772</v>
      </c>
      <c r="BY235" s="13" t="s">
        <v>2772</v>
      </c>
      <c r="BZ235" s="13" t="s">
        <v>2772</v>
      </c>
      <c r="CA235" s="8">
        <v>0</v>
      </c>
      <c r="CB235" s="8">
        <v>0</v>
      </c>
      <c r="CC235" s="8">
        <v>0</v>
      </c>
      <c r="CD235" s="8">
        <v>0</v>
      </c>
      <c r="CE235" s="8">
        <v>0</v>
      </c>
      <c r="CF235" s="8">
        <v>0</v>
      </c>
      <c r="CG235" s="8">
        <v>0</v>
      </c>
      <c r="CH235" s="8">
        <v>0</v>
      </c>
      <c r="CI235" s="8">
        <v>0</v>
      </c>
      <c r="CJ235" s="8">
        <v>0</v>
      </c>
      <c r="CK235" s="8">
        <v>0</v>
      </c>
      <c r="CL235" s="8">
        <v>0</v>
      </c>
      <c r="CM235" s="8">
        <v>0</v>
      </c>
      <c r="CN235" s="8">
        <v>0</v>
      </c>
      <c r="CO235" s="8">
        <v>0</v>
      </c>
      <c r="CP235" s="8">
        <v>0</v>
      </c>
      <c r="CQ235" s="8">
        <v>0</v>
      </c>
      <c r="CR235" s="13" t="s">
        <v>2772</v>
      </c>
      <c r="CS235" s="13" t="s">
        <v>2772</v>
      </c>
      <c r="CT235" s="13" t="s">
        <v>2772</v>
      </c>
      <c r="CU235" s="8">
        <v>0</v>
      </c>
      <c r="CV235" s="8">
        <v>0</v>
      </c>
      <c r="CW235" s="8">
        <v>0</v>
      </c>
      <c r="CX235" s="8">
        <v>0</v>
      </c>
      <c r="CY235" s="8">
        <v>0</v>
      </c>
      <c r="CZ235" s="8">
        <v>0</v>
      </c>
      <c r="DA235" s="13" t="s">
        <v>2772</v>
      </c>
      <c r="DB235" s="13" t="s">
        <v>2772</v>
      </c>
      <c r="DC235" s="13" t="s">
        <v>2772</v>
      </c>
      <c r="DD235" s="13" t="s">
        <v>2772</v>
      </c>
      <c r="DE235" s="8">
        <v>0</v>
      </c>
      <c r="DF235" s="8">
        <v>0</v>
      </c>
      <c r="DG235" s="8">
        <v>0</v>
      </c>
      <c r="DH235" s="8">
        <v>0</v>
      </c>
      <c r="DI235" s="17">
        <v>0</v>
      </c>
    </row>
    <row r="236" s="1" customFormat="1" ht="15.4" customHeight="1" spans="1:113">
      <c r="A236" s="9" t="s">
        <v>3165</v>
      </c>
      <c r="B236" s="10"/>
      <c r="C236" s="10" t="s">
        <v>2275</v>
      </c>
      <c r="D236" s="10" t="s">
        <v>3166</v>
      </c>
      <c r="E236" s="8">
        <v>860000</v>
      </c>
      <c r="F236" s="8">
        <v>0</v>
      </c>
      <c r="G236" s="8">
        <v>0</v>
      </c>
      <c r="H236" s="8">
        <v>0</v>
      </c>
      <c r="I236" s="8">
        <v>0</v>
      </c>
      <c r="J236" s="8">
        <v>0</v>
      </c>
      <c r="K236" s="8">
        <v>0</v>
      </c>
      <c r="L236" s="8">
        <v>0</v>
      </c>
      <c r="M236" s="8">
        <v>0</v>
      </c>
      <c r="N236" s="8">
        <v>0</v>
      </c>
      <c r="O236" s="8">
        <v>0</v>
      </c>
      <c r="P236" s="8">
        <v>0</v>
      </c>
      <c r="Q236" s="8">
        <v>0</v>
      </c>
      <c r="R236" s="8">
        <v>0</v>
      </c>
      <c r="S236" s="8">
        <v>0</v>
      </c>
      <c r="T236" s="8">
        <v>860000</v>
      </c>
      <c r="U236" s="8">
        <v>110000</v>
      </c>
      <c r="V236" s="8">
        <v>20000</v>
      </c>
      <c r="W236" s="8">
        <v>0</v>
      </c>
      <c r="X236" s="8">
        <v>0</v>
      </c>
      <c r="Y236" s="8">
        <v>20000</v>
      </c>
      <c r="Z236" s="8">
        <v>40000</v>
      </c>
      <c r="AA236" s="8">
        <v>30000</v>
      </c>
      <c r="AB236" s="8">
        <v>0</v>
      </c>
      <c r="AC236" s="8">
        <v>0</v>
      </c>
      <c r="AD236" s="8">
        <v>30000</v>
      </c>
      <c r="AE236" s="8">
        <v>0</v>
      </c>
      <c r="AF236" s="8">
        <v>80000</v>
      </c>
      <c r="AG236" s="8">
        <v>0</v>
      </c>
      <c r="AH236" s="8">
        <v>30000</v>
      </c>
      <c r="AI236" s="8">
        <v>30000</v>
      </c>
      <c r="AJ236" s="8">
        <v>0</v>
      </c>
      <c r="AK236" s="8">
        <v>0</v>
      </c>
      <c r="AL236" s="8">
        <v>0</v>
      </c>
      <c r="AM236" s="8">
        <v>0</v>
      </c>
      <c r="AN236" s="8">
        <v>420000</v>
      </c>
      <c r="AO236" s="8">
        <v>20000</v>
      </c>
      <c r="AP236" s="8">
        <v>0</v>
      </c>
      <c r="AQ236" s="8">
        <v>0</v>
      </c>
      <c r="AR236" s="8">
        <v>0</v>
      </c>
      <c r="AS236" s="8">
        <v>30000</v>
      </c>
      <c r="AT236" s="8">
        <v>0</v>
      </c>
      <c r="AU236" s="8">
        <v>0</v>
      </c>
      <c r="AV236" s="8">
        <v>0</v>
      </c>
      <c r="AW236" s="8">
        <v>0</v>
      </c>
      <c r="AX236" s="8">
        <v>0</v>
      </c>
      <c r="AY236" s="8">
        <v>0</v>
      </c>
      <c r="AZ236" s="8">
        <v>0</v>
      </c>
      <c r="BA236" s="8">
        <v>0</v>
      </c>
      <c r="BB236" s="8">
        <v>0</v>
      </c>
      <c r="BC236" s="8">
        <v>0</v>
      </c>
      <c r="BD236" s="8">
        <v>0</v>
      </c>
      <c r="BE236" s="8">
        <v>0</v>
      </c>
      <c r="BF236" s="8">
        <v>0</v>
      </c>
      <c r="BG236" s="8">
        <v>0</v>
      </c>
      <c r="BH236" s="8">
        <v>0</v>
      </c>
      <c r="BI236" s="8">
        <v>0</v>
      </c>
      <c r="BJ236" s="8">
        <v>0</v>
      </c>
      <c r="BK236" s="8">
        <v>0</v>
      </c>
      <c r="BL236" s="8">
        <v>0</v>
      </c>
      <c r="BM236" s="8">
        <v>0</v>
      </c>
      <c r="BN236" s="13" t="s">
        <v>2772</v>
      </c>
      <c r="BO236" s="13" t="s">
        <v>2772</v>
      </c>
      <c r="BP236" s="13" t="s">
        <v>2772</v>
      </c>
      <c r="BQ236" s="13" t="s">
        <v>2772</v>
      </c>
      <c r="BR236" s="13" t="s">
        <v>2772</v>
      </c>
      <c r="BS236" s="13" t="s">
        <v>2772</v>
      </c>
      <c r="BT236" s="13" t="s">
        <v>2772</v>
      </c>
      <c r="BU236" s="13" t="s">
        <v>2772</v>
      </c>
      <c r="BV236" s="13" t="s">
        <v>2772</v>
      </c>
      <c r="BW236" s="13" t="s">
        <v>2772</v>
      </c>
      <c r="BX236" s="13" t="s">
        <v>2772</v>
      </c>
      <c r="BY236" s="13" t="s">
        <v>2772</v>
      </c>
      <c r="BZ236" s="13" t="s">
        <v>2772</v>
      </c>
      <c r="CA236" s="8">
        <v>0</v>
      </c>
      <c r="CB236" s="8">
        <v>0</v>
      </c>
      <c r="CC236" s="8">
        <v>0</v>
      </c>
      <c r="CD236" s="8">
        <v>0</v>
      </c>
      <c r="CE236" s="8">
        <v>0</v>
      </c>
      <c r="CF236" s="8">
        <v>0</v>
      </c>
      <c r="CG236" s="8">
        <v>0</v>
      </c>
      <c r="CH236" s="8">
        <v>0</v>
      </c>
      <c r="CI236" s="8">
        <v>0</v>
      </c>
      <c r="CJ236" s="8">
        <v>0</v>
      </c>
      <c r="CK236" s="8">
        <v>0</v>
      </c>
      <c r="CL236" s="8">
        <v>0</v>
      </c>
      <c r="CM236" s="8">
        <v>0</v>
      </c>
      <c r="CN236" s="8">
        <v>0</v>
      </c>
      <c r="CO236" s="8">
        <v>0</v>
      </c>
      <c r="CP236" s="8">
        <v>0</v>
      </c>
      <c r="CQ236" s="8">
        <v>0</v>
      </c>
      <c r="CR236" s="13" t="s">
        <v>2772</v>
      </c>
      <c r="CS236" s="13" t="s">
        <v>2772</v>
      </c>
      <c r="CT236" s="13" t="s">
        <v>2772</v>
      </c>
      <c r="CU236" s="8">
        <v>0</v>
      </c>
      <c r="CV236" s="8">
        <v>0</v>
      </c>
      <c r="CW236" s="8">
        <v>0</v>
      </c>
      <c r="CX236" s="8">
        <v>0</v>
      </c>
      <c r="CY236" s="8">
        <v>0</v>
      </c>
      <c r="CZ236" s="8">
        <v>0</v>
      </c>
      <c r="DA236" s="13" t="s">
        <v>2772</v>
      </c>
      <c r="DB236" s="13" t="s">
        <v>2772</v>
      </c>
      <c r="DC236" s="13" t="s">
        <v>2772</v>
      </c>
      <c r="DD236" s="13" t="s">
        <v>2772</v>
      </c>
      <c r="DE236" s="8">
        <v>0</v>
      </c>
      <c r="DF236" s="8">
        <v>0</v>
      </c>
      <c r="DG236" s="8">
        <v>0</v>
      </c>
      <c r="DH236" s="8">
        <v>0</v>
      </c>
      <c r="DI236" s="17">
        <v>0</v>
      </c>
    </row>
    <row r="237" s="1" customFormat="1" ht="15.4" customHeight="1" spans="1:113">
      <c r="A237" s="9" t="s">
        <v>3167</v>
      </c>
      <c r="B237" s="10"/>
      <c r="C237" s="10" t="s">
        <v>2275</v>
      </c>
      <c r="D237" s="10" t="s">
        <v>3168</v>
      </c>
      <c r="E237" s="8">
        <v>7923926.29</v>
      </c>
      <c r="F237" s="8">
        <v>1928720.84</v>
      </c>
      <c r="G237" s="8">
        <v>863276</v>
      </c>
      <c r="H237" s="8">
        <v>372599</v>
      </c>
      <c r="I237" s="8">
        <v>207891</v>
      </c>
      <c r="J237" s="8">
        <v>0</v>
      </c>
      <c r="K237" s="8">
        <v>0</v>
      </c>
      <c r="L237" s="8">
        <v>167257.44</v>
      </c>
      <c r="M237" s="8">
        <v>0</v>
      </c>
      <c r="N237" s="8">
        <v>99848.4</v>
      </c>
      <c r="O237" s="8">
        <v>0</v>
      </c>
      <c r="P237" s="8">
        <v>17678.1</v>
      </c>
      <c r="Q237" s="8">
        <v>106634.9</v>
      </c>
      <c r="R237" s="8">
        <v>0</v>
      </c>
      <c r="S237" s="8">
        <v>93536</v>
      </c>
      <c r="T237" s="8">
        <v>5201004.45</v>
      </c>
      <c r="U237" s="8">
        <v>1436045.1</v>
      </c>
      <c r="V237" s="8">
        <v>276028</v>
      </c>
      <c r="W237" s="8">
        <v>0</v>
      </c>
      <c r="X237" s="8">
        <v>0</v>
      </c>
      <c r="Y237" s="8">
        <v>2400</v>
      </c>
      <c r="Z237" s="8">
        <v>20357.85</v>
      </c>
      <c r="AA237" s="8">
        <v>75478</v>
      </c>
      <c r="AB237" s="8">
        <v>1184</v>
      </c>
      <c r="AC237" s="8">
        <v>0</v>
      </c>
      <c r="AD237" s="8">
        <v>103536.5</v>
      </c>
      <c r="AE237" s="8">
        <v>0</v>
      </c>
      <c r="AF237" s="8">
        <v>885172</v>
      </c>
      <c r="AG237" s="8">
        <v>0</v>
      </c>
      <c r="AH237" s="8">
        <v>1174949</v>
      </c>
      <c r="AI237" s="8">
        <v>85812</v>
      </c>
      <c r="AJ237" s="8">
        <v>427801</v>
      </c>
      <c r="AK237" s="8">
        <v>0</v>
      </c>
      <c r="AL237" s="8">
        <v>0</v>
      </c>
      <c r="AM237" s="8">
        <v>0</v>
      </c>
      <c r="AN237" s="8">
        <v>150600</v>
      </c>
      <c r="AO237" s="8">
        <v>0</v>
      </c>
      <c r="AP237" s="8">
        <v>0</v>
      </c>
      <c r="AQ237" s="8">
        <v>42120</v>
      </c>
      <c r="AR237" s="8">
        <v>50495</v>
      </c>
      <c r="AS237" s="8">
        <v>388155</v>
      </c>
      <c r="AT237" s="8">
        <v>0</v>
      </c>
      <c r="AU237" s="8">
        <v>80871</v>
      </c>
      <c r="AV237" s="8">
        <v>720701</v>
      </c>
      <c r="AW237" s="8">
        <v>0</v>
      </c>
      <c r="AX237" s="8">
        <v>0</v>
      </c>
      <c r="AY237" s="8">
        <v>0</v>
      </c>
      <c r="AZ237" s="8">
        <v>0</v>
      </c>
      <c r="BA237" s="8">
        <v>150701</v>
      </c>
      <c r="BB237" s="8">
        <v>0</v>
      </c>
      <c r="BC237" s="8">
        <v>0</v>
      </c>
      <c r="BD237" s="8">
        <v>0</v>
      </c>
      <c r="BE237" s="8">
        <v>0</v>
      </c>
      <c r="BF237" s="8">
        <v>0</v>
      </c>
      <c r="BG237" s="8">
        <v>0</v>
      </c>
      <c r="BH237" s="8">
        <v>570000</v>
      </c>
      <c r="BI237" s="8">
        <v>0</v>
      </c>
      <c r="BJ237" s="8">
        <v>0</v>
      </c>
      <c r="BK237" s="8">
        <v>0</v>
      </c>
      <c r="BL237" s="8">
        <v>0</v>
      </c>
      <c r="BM237" s="8">
        <v>0</v>
      </c>
      <c r="BN237" s="13" t="s">
        <v>2772</v>
      </c>
      <c r="BO237" s="13" t="s">
        <v>2772</v>
      </c>
      <c r="BP237" s="13" t="s">
        <v>2772</v>
      </c>
      <c r="BQ237" s="13" t="s">
        <v>2772</v>
      </c>
      <c r="BR237" s="13" t="s">
        <v>2772</v>
      </c>
      <c r="BS237" s="13" t="s">
        <v>2772</v>
      </c>
      <c r="BT237" s="13" t="s">
        <v>2772</v>
      </c>
      <c r="BU237" s="13" t="s">
        <v>2772</v>
      </c>
      <c r="BV237" s="13" t="s">
        <v>2772</v>
      </c>
      <c r="BW237" s="13" t="s">
        <v>2772</v>
      </c>
      <c r="BX237" s="13" t="s">
        <v>2772</v>
      </c>
      <c r="BY237" s="13" t="s">
        <v>2772</v>
      </c>
      <c r="BZ237" s="13" t="s">
        <v>2772</v>
      </c>
      <c r="CA237" s="8">
        <v>73500</v>
      </c>
      <c r="CB237" s="8">
        <v>0</v>
      </c>
      <c r="CC237" s="8">
        <v>73500</v>
      </c>
      <c r="CD237" s="8">
        <v>0</v>
      </c>
      <c r="CE237" s="8">
        <v>0</v>
      </c>
      <c r="CF237" s="8">
        <v>0</v>
      </c>
      <c r="CG237" s="8">
        <v>0</v>
      </c>
      <c r="CH237" s="8">
        <v>0</v>
      </c>
      <c r="CI237" s="8">
        <v>0</v>
      </c>
      <c r="CJ237" s="8">
        <v>0</v>
      </c>
      <c r="CK237" s="8">
        <v>0</v>
      </c>
      <c r="CL237" s="8">
        <v>0</v>
      </c>
      <c r="CM237" s="8">
        <v>0</v>
      </c>
      <c r="CN237" s="8">
        <v>0</v>
      </c>
      <c r="CO237" s="8">
        <v>0</v>
      </c>
      <c r="CP237" s="8">
        <v>0</v>
      </c>
      <c r="CQ237" s="8">
        <v>0</v>
      </c>
      <c r="CR237" s="13" t="s">
        <v>2772</v>
      </c>
      <c r="CS237" s="13" t="s">
        <v>2772</v>
      </c>
      <c r="CT237" s="13" t="s">
        <v>2772</v>
      </c>
      <c r="CU237" s="8">
        <v>0</v>
      </c>
      <c r="CV237" s="8">
        <v>0</v>
      </c>
      <c r="CW237" s="8">
        <v>0</v>
      </c>
      <c r="CX237" s="8">
        <v>0</v>
      </c>
      <c r="CY237" s="8">
        <v>0</v>
      </c>
      <c r="CZ237" s="8">
        <v>0</v>
      </c>
      <c r="DA237" s="13" t="s">
        <v>2772</v>
      </c>
      <c r="DB237" s="13" t="s">
        <v>2772</v>
      </c>
      <c r="DC237" s="13" t="s">
        <v>2772</v>
      </c>
      <c r="DD237" s="13" t="s">
        <v>2772</v>
      </c>
      <c r="DE237" s="8">
        <v>0</v>
      </c>
      <c r="DF237" s="8">
        <v>0</v>
      </c>
      <c r="DG237" s="8">
        <v>0</v>
      </c>
      <c r="DH237" s="8">
        <v>0</v>
      </c>
      <c r="DI237" s="17">
        <v>0</v>
      </c>
    </row>
    <row r="238" s="1" customFormat="1" ht="15.4" customHeight="1" spans="1:113">
      <c r="A238" s="9" t="s">
        <v>3169</v>
      </c>
      <c r="B238" s="10"/>
      <c r="C238" s="10" t="s">
        <v>2275</v>
      </c>
      <c r="D238" s="10" t="s">
        <v>2777</v>
      </c>
      <c r="E238" s="8">
        <v>6363926.29</v>
      </c>
      <c r="F238" s="8">
        <v>1928720.84</v>
      </c>
      <c r="G238" s="8">
        <v>863276</v>
      </c>
      <c r="H238" s="8">
        <v>372599</v>
      </c>
      <c r="I238" s="8">
        <v>207891</v>
      </c>
      <c r="J238" s="8">
        <v>0</v>
      </c>
      <c r="K238" s="8">
        <v>0</v>
      </c>
      <c r="L238" s="8">
        <v>167257.44</v>
      </c>
      <c r="M238" s="8">
        <v>0</v>
      </c>
      <c r="N238" s="8">
        <v>99848.4</v>
      </c>
      <c r="O238" s="8">
        <v>0</v>
      </c>
      <c r="P238" s="8">
        <v>17678.1</v>
      </c>
      <c r="Q238" s="8">
        <v>106634.9</v>
      </c>
      <c r="R238" s="8">
        <v>0</v>
      </c>
      <c r="S238" s="8">
        <v>93536</v>
      </c>
      <c r="T238" s="8">
        <v>4331004.45</v>
      </c>
      <c r="U238" s="8">
        <v>1436045.1</v>
      </c>
      <c r="V238" s="8">
        <v>276028</v>
      </c>
      <c r="W238" s="8">
        <v>0</v>
      </c>
      <c r="X238" s="8">
        <v>0</v>
      </c>
      <c r="Y238" s="8">
        <v>2400</v>
      </c>
      <c r="Z238" s="8">
        <v>20357.85</v>
      </c>
      <c r="AA238" s="8">
        <v>75478</v>
      </c>
      <c r="AB238" s="8">
        <v>1184</v>
      </c>
      <c r="AC238" s="8">
        <v>0</v>
      </c>
      <c r="AD238" s="8">
        <v>103536.5</v>
      </c>
      <c r="AE238" s="8">
        <v>0</v>
      </c>
      <c r="AF238" s="8">
        <v>15172</v>
      </c>
      <c r="AG238" s="8">
        <v>0</v>
      </c>
      <c r="AH238" s="8">
        <v>1174949</v>
      </c>
      <c r="AI238" s="8">
        <v>85812</v>
      </c>
      <c r="AJ238" s="8">
        <v>427801</v>
      </c>
      <c r="AK238" s="8">
        <v>0</v>
      </c>
      <c r="AL238" s="8">
        <v>0</v>
      </c>
      <c r="AM238" s="8">
        <v>0</v>
      </c>
      <c r="AN238" s="8">
        <v>150600</v>
      </c>
      <c r="AO238" s="8">
        <v>0</v>
      </c>
      <c r="AP238" s="8">
        <v>0</v>
      </c>
      <c r="AQ238" s="8">
        <v>42120</v>
      </c>
      <c r="AR238" s="8">
        <v>50495</v>
      </c>
      <c r="AS238" s="8">
        <v>388155</v>
      </c>
      <c r="AT238" s="8">
        <v>0</v>
      </c>
      <c r="AU238" s="8">
        <v>80871</v>
      </c>
      <c r="AV238" s="8">
        <v>30701</v>
      </c>
      <c r="AW238" s="8">
        <v>0</v>
      </c>
      <c r="AX238" s="8">
        <v>0</v>
      </c>
      <c r="AY238" s="8">
        <v>0</v>
      </c>
      <c r="AZ238" s="8">
        <v>0</v>
      </c>
      <c r="BA238" s="8">
        <v>30701</v>
      </c>
      <c r="BB238" s="8">
        <v>0</v>
      </c>
      <c r="BC238" s="8">
        <v>0</v>
      </c>
      <c r="BD238" s="8">
        <v>0</v>
      </c>
      <c r="BE238" s="8">
        <v>0</v>
      </c>
      <c r="BF238" s="8">
        <v>0</v>
      </c>
      <c r="BG238" s="8">
        <v>0</v>
      </c>
      <c r="BH238" s="8">
        <v>0</v>
      </c>
      <c r="BI238" s="8">
        <v>0</v>
      </c>
      <c r="BJ238" s="8">
        <v>0</v>
      </c>
      <c r="BK238" s="8">
        <v>0</v>
      </c>
      <c r="BL238" s="8">
        <v>0</v>
      </c>
      <c r="BM238" s="8">
        <v>0</v>
      </c>
      <c r="BN238" s="13" t="s">
        <v>2772</v>
      </c>
      <c r="BO238" s="13" t="s">
        <v>2772</v>
      </c>
      <c r="BP238" s="13" t="s">
        <v>2772</v>
      </c>
      <c r="BQ238" s="13" t="s">
        <v>2772</v>
      </c>
      <c r="BR238" s="13" t="s">
        <v>2772</v>
      </c>
      <c r="BS238" s="13" t="s">
        <v>2772</v>
      </c>
      <c r="BT238" s="13" t="s">
        <v>2772</v>
      </c>
      <c r="BU238" s="13" t="s">
        <v>2772</v>
      </c>
      <c r="BV238" s="13" t="s">
        <v>2772</v>
      </c>
      <c r="BW238" s="13" t="s">
        <v>2772</v>
      </c>
      <c r="BX238" s="13" t="s">
        <v>2772</v>
      </c>
      <c r="BY238" s="13" t="s">
        <v>2772</v>
      </c>
      <c r="BZ238" s="13" t="s">
        <v>2772</v>
      </c>
      <c r="CA238" s="8">
        <v>73500</v>
      </c>
      <c r="CB238" s="8">
        <v>0</v>
      </c>
      <c r="CC238" s="8">
        <v>73500</v>
      </c>
      <c r="CD238" s="8">
        <v>0</v>
      </c>
      <c r="CE238" s="8">
        <v>0</v>
      </c>
      <c r="CF238" s="8">
        <v>0</v>
      </c>
      <c r="CG238" s="8">
        <v>0</v>
      </c>
      <c r="CH238" s="8">
        <v>0</v>
      </c>
      <c r="CI238" s="8">
        <v>0</v>
      </c>
      <c r="CJ238" s="8">
        <v>0</v>
      </c>
      <c r="CK238" s="8">
        <v>0</v>
      </c>
      <c r="CL238" s="8">
        <v>0</v>
      </c>
      <c r="CM238" s="8">
        <v>0</v>
      </c>
      <c r="CN238" s="8">
        <v>0</v>
      </c>
      <c r="CO238" s="8">
        <v>0</v>
      </c>
      <c r="CP238" s="8">
        <v>0</v>
      </c>
      <c r="CQ238" s="8">
        <v>0</v>
      </c>
      <c r="CR238" s="13" t="s">
        <v>2772</v>
      </c>
      <c r="CS238" s="13" t="s">
        <v>2772</v>
      </c>
      <c r="CT238" s="13" t="s">
        <v>2772</v>
      </c>
      <c r="CU238" s="8">
        <v>0</v>
      </c>
      <c r="CV238" s="8">
        <v>0</v>
      </c>
      <c r="CW238" s="8">
        <v>0</v>
      </c>
      <c r="CX238" s="8">
        <v>0</v>
      </c>
      <c r="CY238" s="8">
        <v>0</v>
      </c>
      <c r="CZ238" s="8">
        <v>0</v>
      </c>
      <c r="DA238" s="13" t="s">
        <v>2772</v>
      </c>
      <c r="DB238" s="13" t="s">
        <v>2772</v>
      </c>
      <c r="DC238" s="13" t="s">
        <v>2772</v>
      </c>
      <c r="DD238" s="13" t="s">
        <v>2772</v>
      </c>
      <c r="DE238" s="8">
        <v>0</v>
      </c>
      <c r="DF238" s="8">
        <v>0</v>
      </c>
      <c r="DG238" s="8">
        <v>0</v>
      </c>
      <c r="DH238" s="8">
        <v>0</v>
      </c>
      <c r="DI238" s="17">
        <v>0</v>
      </c>
    </row>
    <row r="239" s="1" customFormat="1" ht="15.4" customHeight="1" spans="1:113">
      <c r="A239" s="9" t="s">
        <v>3170</v>
      </c>
      <c r="B239" s="10"/>
      <c r="C239" s="10" t="s">
        <v>2275</v>
      </c>
      <c r="D239" s="10" t="s">
        <v>3171</v>
      </c>
      <c r="E239" s="8">
        <v>430000</v>
      </c>
      <c r="F239" s="8">
        <v>0</v>
      </c>
      <c r="G239" s="8">
        <v>0</v>
      </c>
      <c r="H239" s="8">
        <v>0</v>
      </c>
      <c r="I239" s="8">
        <v>0</v>
      </c>
      <c r="J239" s="8">
        <v>0</v>
      </c>
      <c r="K239" s="8">
        <v>0</v>
      </c>
      <c r="L239" s="8">
        <v>0</v>
      </c>
      <c r="M239" s="8">
        <v>0</v>
      </c>
      <c r="N239" s="8">
        <v>0</v>
      </c>
      <c r="O239" s="8">
        <v>0</v>
      </c>
      <c r="P239" s="8">
        <v>0</v>
      </c>
      <c r="Q239" s="8">
        <v>0</v>
      </c>
      <c r="R239" s="8">
        <v>0</v>
      </c>
      <c r="S239" s="8">
        <v>0</v>
      </c>
      <c r="T239" s="8">
        <v>430000</v>
      </c>
      <c r="U239" s="8">
        <v>0</v>
      </c>
      <c r="V239" s="8">
        <v>0</v>
      </c>
      <c r="W239" s="8">
        <v>0</v>
      </c>
      <c r="X239" s="8">
        <v>0</v>
      </c>
      <c r="Y239" s="8">
        <v>0</v>
      </c>
      <c r="Z239" s="8">
        <v>0</v>
      </c>
      <c r="AA239" s="8">
        <v>0</v>
      </c>
      <c r="AB239" s="8">
        <v>0</v>
      </c>
      <c r="AC239" s="8">
        <v>0</v>
      </c>
      <c r="AD239" s="8">
        <v>0</v>
      </c>
      <c r="AE239" s="8">
        <v>0</v>
      </c>
      <c r="AF239" s="8">
        <v>430000</v>
      </c>
      <c r="AG239" s="8">
        <v>0</v>
      </c>
      <c r="AH239" s="8">
        <v>0</v>
      </c>
      <c r="AI239" s="8">
        <v>0</v>
      </c>
      <c r="AJ239" s="8">
        <v>0</v>
      </c>
      <c r="AK239" s="8">
        <v>0</v>
      </c>
      <c r="AL239" s="8">
        <v>0</v>
      </c>
      <c r="AM239" s="8">
        <v>0</v>
      </c>
      <c r="AN239" s="8">
        <v>0</v>
      </c>
      <c r="AO239" s="8">
        <v>0</v>
      </c>
      <c r="AP239" s="8">
        <v>0</v>
      </c>
      <c r="AQ239" s="8">
        <v>0</v>
      </c>
      <c r="AR239" s="8">
        <v>0</v>
      </c>
      <c r="AS239" s="8">
        <v>0</v>
      </c>
      <c r="AT239" s="8">
        <v>0</v>
      </c>
      <c r="AU239" s="8">
        <v>0</v>
      </c>
      <c r="AV239" s="8">
        <v>0</v>
      </c>
      <c r="AW239" s="8">
        <v>0</v>
      </c>
      <c r="AX239" s="8">
        <v>0</v>
      </c>
      <c r="AY239" s="8">
        <v>0</v>
      </c>
      <c r="AZ239" s="8">
        <v>0</v>
      </c>
      <c r="BA239" s="8">
        <v>0</v>
      </c>
      <c r="BB239" s="8">
        <v>0</v>
      </c>
      <c r="BC239" s="8">
        <v>0</v>
      </c>
      <c r="BD239" s="8">
        <v>0</v>
      </c>
      <c r="BE239" s="8">
        <v>0</v>
      </c>
      <c r="BF239" s="8">
        <v>0</v>
      </c>
      <c r="BG239" s="8">
        <v>0</v>
      </c>
      <c r="BH239" s="8">
        <v>0</v>
      </c>
      <c r="BI239" s="8">
        <v>0</v>
      </c>
      <c r="BJ239" s="8">
        <v>0</v>
      </c>
      <c r="BK239" s="8">
        <v>0</v>
      </c>
      <c r="BL239" s="8">
        <v>0</v>
      </c>
      <c r="BM239" s="8">
        <v>0</v>
      </c>
      <c r="BN239" s="13" t="s">
        <v>2772</v>
      </c>
      <c r="BO239" s="13" t="s">
        <v>2772</v>
      </c>
      <c r="BP239" s="13" t="s">
        <v>2772</v>
      </c>
      <c r="BQ239" s="13" t="s">
        <v>2772</v>
      </c>
      <c r="BR239" s="13" t="s">
        <v>2772</v>
      </c>
      <c r="BS239" s="13" t="s">
        <v>2772</v>
      </c>
      <c r="BT239" s="13" t="s">
        <v>2772</v>
      </c>
      <c r="BU239" s="13" t="s">
        <v>2772</v>
      </c>
      <c r="BV239" s="13" t="s">
        <v>2772</v>
      </c>
      <c r="BW239" s="13" t="s">
        <v>2772</v>
      </c>
      <c r="BX239" s="13" t="s">
        <v>2772</v>
      </c>
      <c r="BY239" s="13" t="s">
        <v>2772</v>
      </c>
      <c r="BZ239" s="13" t="s">
        <v>2772</v>
      </c>
      <c r="CA239" s="8">
        <v>0</v>
      </c>
      <c r="CB239" s="8">
        <v>0</v>
      </c>
      <c r="CC239" s="8">
        <v>0</v>
      </c>
      <c r="CD239" s="8">
        <v>0</v>
      </c>
      <c r="CE239" s="8">
        <v>0</v>
      </c>
      <c r="CF239" s="8">
        <v>0</v>
      </c>
      <c r="CG239" s="8">
        <v>0</v>
      </c>
      <c r="CH239" s="8">
        <v>0</v>
      </c>
      <c r="CI239" s="8">
        <v>0</v>
      </c>
      <c r="CJ239" s="8">
        <v>0</v>
      </c>
      <c r="CK239" s="8">
        <v>0</v>
      </c>
      <c r="CL239" s="8">
        <v>0</v>
      </c>
      <c r="CM239" s="8">
        <v>0</v>
      </c>
      <c r="CN239" s="8">
        <v>0</v>
      </c>
      <c r="CO239" s="8">
        <v>0</v>
      </c>
      <c r="CP239" s="8">
        <v>0</v>
      </c>
      <c r="CQ239" s="8">
        <v>0</v>
      </c>
      <c r="CR239" s="13" t="s">
        <v>2772</v>
      </c>
      <c r="CS239" s="13" t="s">
        <v>2772</v>
      </c>
      <c r="CT239" s="13" t="s">
        <v>2772</v>
      </c>
      <c r="CU239" s="8">
        <v>0</v>
      </c>
      <c r="CV239" s="8">
        <v>0</v>
      </c>
      <c r="CW239" s="8">
        <v>0</v>
      </c>
      <c r="CX239" s="8">
        <v>0</v>
      </c>
      <c r="CY239" s="8">
        <v>0</v>
      </c>
      <c r="CZ239" s="8">
        <v>0</v>
      </c>
      <c r="DA239" s="13" t="s">
        <v>2772</v>
      </c>
      <c r="DB239" s="13" t="s">
        <v>2772</v>
      </c>
      <c r="DC239" s="13" t="s">
        <v>2772</v>
      </c>
      <c r="DD239" s="13" t="s">
        <v>2772</v>
      </c>
      <c r="DE239" s="8">
        <v>0</v>
      </c>
      <c r="DF239" s="8">
        <v>0</v>
      </c>
      <c r="DG239" s="8">
        <v>0</v>
      </c>
      <c r="DH239" s="8">
        <v>0</v>
      </c>
      <c r="DI239" s="17">
        <v>0</v>
      </c>
    </row>
    <row r="240" s="1" customFormat="1" ht="15.4" customHeight="1" spans="1:113">
      <c r="A240" s="9" t="s">
        <v>3172</v>
      </c>
      <c r="B240" s="10"/>
      <c r="C240" s="10" t="s">
        <v>2275</v>
      </c>
      <c r="D240" s="10" t="s">
        <v>3173</v>
      </c>
      <c r="E240" s="8">
        <v>880000</v>
      </c>
      <c r="F240" s="8">
        <v>0</v>
      </c>
      <c r="G240" s="8">
        <v>0</v>
      </c>
      <c r="H240" s="8">
        <v>0</v>
      </c>
      <c r="I240" s="8">
        <v>0</v>
      </c>
      <c r="J240" s="8">
        <v>0</v>
      </c>
      <c r="K240" s="8">
        <v>0</v>
      </c>
      <c r="L240" s="8">
        <v>0</v>
      </c>
      <c r="M240" s="8">
        <v>0</v>
      </c>
      <c r="N240" s="8">
        <v>0</v>
      </c>
      <c r="O240" s="8">
        <v>0</v>
      </c>
      <c r="P240" s="8">
        <v>0</v>
      </c>
      <c r="Q240" s="8">
        <v>0</v>
      </c>
      <c r="R240" s="8">
        <v>0</v>
      </c>
      <c r="S240" s="8">
        <v>0</v>
      </c>
      <c r="T240" s="8">
        <v>440000</v>
      </c>
      <c r="U240" s="8">
        <v>0</v>
      </c>
      <c r="V240" s="8">
        <v>0</v>
      </c>
      <c r="W240" s="8">
        <v>0</v>
      </c>
      <c r="X240" s="8">
        <v>0</v>
      </c>
      <c r="Y240" s="8">
        <v>0</v>
      </c>
      <c r="Z240" s="8">
        <v>0</v>
      </c>
      <c r="AA240" s="8">
        <v>0</v>
      </c>
      <c r="AB240" s="8">
        <v>0</v>
      </c>
      <c r="AC240" s="8">
        <v>0</v>
      </c>
      <c r="AD240" s="8">
        <v>0</v>
      </c>
      <c r="AE240" s="8">
        <v>0</v>
      </c>
      <c r="AF240" s="8">
        <v>440000</v>
      </c>
      <c r="AG240" s="8">
        <v>0</v>
      </c>
      <c r="AH240" s="8">
        <v>0</v>
      </c>
      <c r="AI240" s="8">
        <v>0</v>
      </c>
      <c r="AJ240" s="8">
        <v>0</v>
      </c>
      <c r="AK240" s="8">
        <v>0</v>
      </c>
      <c r="AL240" s="8">
        <v>0</v>
      </c>
      <c r="AM240" s="8">
        <v>0</v>
      </c>
      <c r="AN240" s="8">
        <v>0</v>
      </c>
      <c r="AO240" s="8">
        <v>0</v>
      </c>
      <c r="AP240" s="8">
        <v>0</v>
      </c>
      <c r="AQ240" s="8">
        <v>0</v>
      </c>
      <c r="AR240" s="8">
        <v>0</v>
      </c>
      <c r="AS240" s="8">
        <v>0</v>
      </c>
      <c r="AT240" s="8">
        <v>0</v>
      </c>
      <c r="AU240" s="8">
        <v>0</v>
      </c>
      <c r="AV240" s="8">
        <v>440000</v>
      </c>
      <c r="AW240" s="8">
        <v>0</v>
      </c>
      <c r="AX240" s="8">
        <v>0</v>
      </c>
      <c r="AY240" s="8">
        <v>0</v>
      </c>
      <c r="AZ240" s="8">
        <v>0</v>
      </c>
      <c r="BA240" s="8">
        <v>120000</v>
      </c>
      <c r="BB240" s="8">
        <v>0</v>
      </c>
      <c r="BC240" s="8">
        <v>0</v>
      </c>
      <c r="BD240" s="8">
        <v>0</v>
      </c>
      <c r="BE240" s="8">
        <v>0</v>
      </c>
      <c r="BF240" s="8">
        <v>0</v>
      </c>
      <c r="BG240" s="8">
        <v>0</v>
      </c>
      <c r="BH240" s="8">
        <v>320000</v>
      </c>
      <c r="BI240" s="8">
        <v>0</v>
      </c>
      <c r="BJ240" s="8">
        <v>0</v>
      </c>
      <c r="BK240" s="8">
        <v>0</v>
      </c>
      <c r="BL240" s="8">
        <v>0</v>
      </c>
      <c r="BM240" s="8">
        <v>0</v>
      </c>
      <c r="BN240" s="13" t="s">
        <v>2772</v>
      </c>
      <c r="BO240" s="13" t="s">
        <v>2772</v>
      </c>
      <c r="BP240" s="13" t="s">
        <v>2772</v>
      </c>
      <c r="BQ240" s="13" t="s">
        <v>2772</v>
      </c>
      <c r="BR240" s="13" t="s">
        <v>2772</v>
      </c>
      <c r="BS240" s="13" t="s">
        <v>2772</v>
      </c>
      <c r="BT240" s="13" t="s">
        <v>2772</v>
      </c>
      <c r="BU240" s="13" t="s">
        <v>2772</v>
      </c>
      <c r="BV240" s="13" t="s">
        <v>2772</v>
      </c>
      <c r="BW240" s="13" t="s">
        <v>2772</v>
      </c>
      <c r="BX240" s="13" t="s">
        <v>2772</v>
      </c>
      <c r="BY240" s="13" t="s">
        <v>2772</v>
      </c>
      <c r="BZ240" s="13" t="s">
        <v>2772</v>
      </c>
      <c r="CA240" s="8">
        <v>0</v>
      </c>
      <c r="CB240" s="8">
        <v>0</v>
      </c>
      <c r="CC240" s="8">
        <v>0</v>
      </c>
      <c r="CD240" s="8">
        <v>0</v>
      </c>
      <c r="CE240" s="8">
        <v>0</v>
      </c>
      <c r="CF240" s="8">
        <v>0</v>
      </c>
      <c r="CG240" s="8">
        <v>0</v>
      </c>
      <c r="CH240" s="8">
        <v>0</v>
      </c>
      <c r="CI240" s="8">
        <v>0</v>
      </c>
      <c r="CJ240" s="8">
        <v>0</v>
      </c>
      <c r="CK240" s="8">
        <v>0</v>
      </c>
      <c r="CL240" s="8">
        <v>0</v>
      </c>
      <c r="CM240" s="8">
        <v>0</v>
      </c>
      <c r="CN240" s="8">
        <v>0</v>
      </c>
      <c r="CO240" s="8">
        <v>0</v>
      </c>
      <c r="CP240" s="8">
        <v>0</v>
      </c>
      <c r="CQ240" s="8">
        <v>0</v>
      </c>
      <c r="CR240" s="13" t="s">
        <v>2772</v>
      </c>
      <c r="CS240" s="13" t="s">
        <v>2772</v>
      </c>
      <c r="CT240" s="13" t="s">
        <v>2772</v>
      </c>
      <c r="CU240" s="8">
        <v>0</v>
      </c>
      <c r="CV240" s="8">
        <v>0</v>
      </c>
      <c r="CW240" s="8">
        <v>0</v>
      </c>
      <c r="CX240" s="8">
        <v>0</v>
      </c>
      <c r="CY240" s="8">
        <v>0</v>
      </c>
      <c r="CZ240" s="8">
        <v>0</v>
      </c>
      <c r="DA240" s="13" t="s">
        <v>2772</v>
      </c>
      <c r="DB240" s="13" t="s">
        <v>2772</v>
      </c>
      <c r="DC240" s="13" t="s">
        <v>2772</v>
      </c>
      <c r="DD240" s="13" t="s">
        <v>2772</v>
      </c>
      <c r="DE240" s="8">
        <v>0</v>
      </c>
      <c r="DF240" s="8">
        <v>0</v>
      </c>
      <c r="DG240" s="8">
        <v>0</v>
      </c>
      <c r="DH240" s="8">
        <v>0</v>
      </c>
      <c r="DI240" s="17">
        <v>0</v>
      </c>
    </row>
    <row r="241" s="1" customFormat="1" ht="15.4" customHeight="1" spans="1:113">
      <c r="A241" s="9" t="s">
        <v>3174</v>
      </c>
      <c r="B241" s="10"/>
      <c r="C241" s="10" t="s">
        <v>2275</v>
      </c>
      <c r="D241" s="10" t="s">
        <v>3175</v>
      </c>
      <c r="E241" s="8">
        <v>250000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c r="AS241" s="8">
        <v>0</v>
      </c>
      <c r="AT241" s="8">
        <v>0</v>
      </c>
      <c r="AU241" s="8">
        <v>0</v>
      </c>
      <c r="AV241" s="8">
        <v>250000</v>
      </c>
      <c r="AW241" s="8">
        <v>0</v>
      </c>
      <c r="AX241" s="8">
        <v>0</v>
      </c>
      <c r="AY241" s="8">
        <v>0</v>
      </c>
      <c r="AZ241" s="8">
        <v>0</v>
      </c>
      <c r="BA241" s="8">
        <v>0</v>
      </c>
      <c r="BB241" s="8">
        <v>0</v>
      </c>
      <c r="BC241" s="8">
        <v>0</v>
      </c>
      <c r="BD241" s="8">
        <v>0</v>
      </c>
      <c r="BE241" s="8">
        <v>0</v>
      </c>
      <c r="BF241" s="8">
        <v>0</v>
      </c>
      <c r="BG241" s="8">
        <v>0</v>
      </c>
      <c r="BH241" s="8">
        <v>250000</v>
      </c>
      <c r="BI241" s="8">
        <v>0</v>
      </c>
      <c r="BJ241" s="8">
        <v>0</v>
      </c>
      <c r="BK241" s="8">
        <v>0</v>
      </c>
      <c r="BL241" s="8">
        <v>0</v>
      </c>
      <c r="BM241" s="8">
        <v>0</v>
      </c>
      <c r="BN241" s="13" t="s">
        <v>2772</v>
      </c>
      <c r="BO241" s="13" t="s">
        <v>2772</v>
      </c>
      <c r="BP241" s="13" t="s">
        <v>2772</v>
      </c>
      <c r="BQ241" s="13" t="s">
        <v>2772</v>
      </c>
      <c r="BR241" s="13" t="s">
        <v>2772</v>
      </c>
      <c r="BS241" s="13" t="s">
        <v>2772</v>
      </c>
      <c r="BT241" s="13" t="s">
        <v>2772</v>
      </c>
      <c r="BU241" s="13" t="s">
        <v>2772</v>
      </c>
      <c r="BV241" s="13" t="s">
        <v>2772</v>
      </c>
      <c r="BW241" s="13" t="s">
        <v>2772</v>
      </c>
      <c r="BX241" s="13" t="s">
        <v>2772</v>
      </c>
      <c r="BY241" s="13" t="s">
        <v>2772</v>
      </c>
      <c r="BZ241" s="13" t="s">
        <v>2772</v>
      </c>
      <c r="CA241" s="8">
        <v>0</v>
      </c>
      <c r="CB241" s="8">
        <v>0</v>
      </c>
      <c r="CC241" s="8">
        <v>0</v>
      </c>
      <c r="CD241" s="8">
        <v>0</v>
      </c>
      <c r="CE241" s="8">
        <v>0</v>
      </c>
      <c r="CF241" s="8">
        <v>0</v>
      </c>
      <c r="CG241" s="8">
        <v>0</v>
      </c>
      <c r="CH241" s="8">
        <v>0</v>
      </c>
      <c r="CI241" s="8">
        <v>0</v>
      </c>
      <c r="CJ241" s="8">
        <v>0</v>
      </c>
      <c r="CK241" s="8">
        <v>0</v>
      </c>
      <c r="CL241" s="8">
        <v>0</v>
      </c>
      <c r="CM241" s="8">
        <v>0</v>
      </c>
      <c r="CN241" s="8">
        <v>0</v>
      </c>
      <c r="CO241" s="8">
        <v>0</v>
      </c>
      <c r="CP241" s="8">
        <v>0</v>
      </c>
      <c r="CQ241" s="8">
        <v>0</v>
      </c>
      <c r="CR241" s="13" t="s">
        <v>2772</v>
      </c>
      <c r="CS241" s="13" t="s">
        <v>2772</v>
      </c>
      <c r="CT241" s="13" t="s">
        <v>2772</v>
      </c>
      <c r="CU241" s="8">
        <v>0</v>
      </c>
      <c r="CV241" s="8">
        <v>0</v>
      </c>
      <c r="CW241" s="8">
        <v>0</v>
      </c>
      <c r="CX241" s="8">
        <v>0</v>
      </c>
      <c r="CY241" s="8">
        <v>0</v>
      </c>
      <c r="CZ241" s="8">
        <v>0</v>
      </c>
      <c r="DA241" s="13" t="s">
        <v>2772</v>
      </c>
      <c r="DB241" s="13" t="s">
        <v>2772</v>
      </c>
      <c r="DC241" s="13" t="s">
        <v>2772</v>
      </c>
      <c r="DD241" s="13" t="s">
        <v>2772</v>
      </c>
      <c r="DE241" s="8">
        <v>0</v>
      </c>
      <c r="DF241" s="8">
        <v>0</v>
      </c>
      <c r="DG241" s="8">
        <v>0</v>
      </c>
      <c r="DH241" s="8">
        <v>0</v>
      </c>
      <c r="DI241" s="17">
        <v>0</v>
      </c>
    </row>
    <row r="242" s="1" customFormat="1" ht="15.4" customHeight="1" spans="1:113">
      <c r="A242" s="9" t="s">
        <v>3176</v>
      </c>
      <c r="B242" s="10"/>
      <c r="C242" s="10" t="s">
        <v>2275</v>
      </c>
      <c r="D242" s="10" t="s">
        <v>3177</v>
      </c>
      <c r="E242" s="8">
        <v>71545564</v>
      </c>
      <c r="F242" s="8">
        <v>15955620</v>
      </c>
      <c r="G242" s="8">
        <v>15255620</v>
      </c>
      <c r="H242" s="8">
        <v>0</v>
      </c>
      <c r="I242" s="8">
        <v>0</v>
      </c>
      <c r="J242" s="8">
        <v>0</v>
      </c>
      <c r="K242" s="8">
        <v>700000</v>
      </c>
      <c r="L242" s="8">
        <v>0</v>
      </c>
      <c r="M242" s="8">
        <v>0</v>
      </c>
      <c r="N242" s="8">
        <v>0</v>
      </c>
      <c r="O242" s="8">
        <v>0</v>
      </c>
      <c r="P242" s="8">
        <v>0</v>
      </c>
      <c r="Q242" s="8">
        <v>0</v>
      </c>
      <c r="R242" s="8">
        <v>0</v>
      </c>
      <c r="S242" s="8">
        <v>0</v>
      </c>
      <c r="T242" s="8">
        <v>17607776</v>
      </c>
      <c r="U242" s="8">
        <v>16852226</v>
      </c>
      <c r="V242" s="8">
        <v>100000</v>
      </c>
      <c r="W242" s="8">
        <v>0</v>
      </c>
      <c r="X242" s="8">
        <v>0</v>
      </c>
      <c r="Y242" s="8">
        <v>0</v>
      </c>
      <c r="Z242" s="8">
        <v>300000</v>
      </c>
      <c r="AA242" s="8">
        <v>18000</v>
      </c>
      <c r="AB242" s="8">
        <v>0</v>
      </c>
      <c r="AC242" s="8">
        <v>0</v>
      </c>
      <c r="AD242" s="8">
        <v>0</v>
      </c>
      <c r="AE242" s="8">
        <v>0</v>
      </c>
      <c r="AF242" s="8">
        <v>4600</v>
      </c>
      <c r="AG242" s="8">
        <v>7000</v>
      </c>
      <c r="AH242" s="8">
        <v>0</v>
      </c>
      <c r="AI242" s="8">
        <v>0</v>
      </c>
      <c r="AJ242" s="8">
        <v>0</v>
      </c>
      <c r="AK242" s="8">
        <v>0</v>
      </c>
      <c r="AL242" s="8">
        <v>0</v>
      </c>
      <c r="AM242" s="8">
        <v>0</v>
      </c>
      <c r="AN242" s="8">
        <v>1950</v>
      </c>
      <c r="AO242" s="8">
        <v>0</v>
      </c>
      <c r="AP242" s="8">
        <v>0</v>
      </c>
      <c r="AQ242" s="8">
        <v>0</v>
      </c>
      <c r="AR242" s="8">
        <v>0</v>
      </c>
      <c r="AS242" s="8">
        <v>0</v>
      </c>
      <c r="AT242" s="8">
        <v>0</v>
      </c>
      <c r="AU242" s="8">
        <v>324000</v>
      </c>
      <c r="AV242" s="8">
        <v>37982168</v>
      </c>
      <c r="AW242" s="8">
        <v>0</v>
      </c>
      <c r="AX242" s="8">
        <v>518168</v>
      </c>
      <c r="AY242" s="8">
        <v>0</v>
      </c>
      <c r="AZ242" s="8">
        <v>0</v>
      </c>
      <c r="BA242" s="8">
        <v>33344000</v>
      </c>
      <c r="BB242" s="8">
        <v>40000</v>
      </c>
      <c r="BC242" s="8">
        <v>0</v>
      </c>
      <c r="BD242" s="8">
        <v>0</v>
      </c>
      <c r="BE242" s="8">
        <v>0</v>
      </c>
      <c r="BF242" s="8">
        <v>1310000</v>
      </c>
      <c r="BG242" s="8">
        <v>0</v>
      </c>
      <c r="BH242" s="8">
        <v>2770000</v>
      </c>
      <c r="BI242" s="8">
        <v>0</v>
      </c>
      <c r="BJ242" s="8">
        <v>0</v>
      </c>
      <c r="BK242" s="8">
        <v>0</v>
      </c>
      <c r="BL242" s="8">
        <v>0</v>
      </c>
      <c r="BM242" s="8">
        <v>0</v>
      </c>
      <c r="BN242" s="13" t="s">
        <v>2772</v>
      </c>
      <c r="BO242" s="13" t="s">
        <v>2772</v>
      </c>
      <c r="BP242" s="13" t="s">
        <v>2772</v>
      </c>
      <c r="BQ242" s="13" t="s">
        <v>2772</v>
      </c>
      <c r="BR242" s="13" t="s">
        <v>2772</v>
      </c>
      <c r="BS242" s="13" t="s">
        <v>2772</v>
      </c>
      <c r="BT242" s="13" t="s">
        <v>2772</v>
      </c>
      <c r="BU242" s="13" t="s">
        <v>2772</v>
      </c>
      <c r="BV242" s="13" t="s">
        <v>2772</v>
      </c>
      <c r="BW242" s="13" t="s">
        <v>2772</v>
      </c>
      <c r="BX242" s="13" t="s">
        <v>2772</v>
      </c>
      <c r="BY242" s="13" t="s">
        <v>2772</v>
      </c>
      <c r="BZ242" s="13" t="s">
        <v>2772</v>
      </c>
      <c r="CA242" s="8">
        <v>0</v>
      </c>
      <c r="CB242" s="8">
        <v>0</v>
      </c>
      <c r="CC242" s="8">
        <v>0</v>
      </c>
      <c r="CD242" s="8">
        <v>0</v>
      </c>
      <c r="CE242" s="8">
        <v>0</v>
      </c>
      <c r="CF242" s="8">
        <v>0</v>
      </c>
      <c r="CG242" s="8">
        <v>0</v>
      </c>
      <c r="CH242" s="8">
        <v>0</v>
      </c>
      <c r="CI242" s="8">
        <v>0</v>
      </c>
      <c r="CJ242" s="8">
        <v>0</v>
      </c>
      <c r="CK242" s="8">
        <v>0</v>
      </c>
      <c r="CL242" s="8">
        <v>0</v>
      </c>
      <c r="CM242" s="8">
        <v>0</v>
      </c>
      <c r="CN242" s="8">
        <v>0</v>
      </c>
      <c r="CO242" s="8">
        <v>0</v>
      </c>
      <c r="CP242" s="8">
        <v>0</v>
      </c>
      <c r="CQ242" s="8">
        <v>0</v>
      </c>
      <c r="CR242" s="13" t="s">
        <v>2772</v>
      </c>
      <c r="CS242" s="13" t="s">
        <v>2772</v>
      </c>
      <c r="CT242" s="13" t="s">
        <v>2772</v>
      </c>
      <c r="CU242" s="8">
        <v>0</v>
      </c>
      <c r="CV242" s="8">
        <v>0</v>
      </c>
      <c r="CW242" s="8">
        <v>0</v>
      </c>
      <c r="CX242" s="8">
        <v>0</v>
      </c>
      <c r="CY242" s="8">
        <v>0</v>
      </c>
      <c r="CZ242" s="8">
        <v>0</v>
      </c>
      <c r="DA242" s="13" t="s">
        <v>2772</v>
      </c>
      <c r="DB242" s="13" t="s">
        <v>2772</v>
      </c>
      <c r="DC242" s="13" t="s">
        <v>2772</v>
      </c>
      <c r="DD242" s="13" t="s">
        <v>2772</v>
      </c>
      <c r="DE242" s="8">
        <v>0</v>
      </c>
      <c r="DF242" s="8">
        <v>0</v>
      </c>
      <c r="DG242" s="8">
        <v>0</v>
      </c>
      <c r="DH242" s="8">
        <v>0</v>
      </c>
      <c r="DI242" s="17">
        <v>0</v>
      </c>
    </row>
    <row r="243" s="1" customFormat="1" ht="15.4" customHeight="1" spans="1:113">
      <c r="A243" s="9" t="s">
        <v>3178</v>
      </c>
      <c r="B243" s="10"/>
      <c r="C243" s="10" t="s">
        <v>2275</v>
      </c>
      <c r="D243" s="10" t="s">
        <v>3179</v>
      </c>
      <c r="E243" s="8">
        <v>71413564</v>
      </c>
      <c r="F243" s="8">
        <v>15955620</v>
      </c>
      <c r="G243" s="8">
        <v>15255620</v>
      </c>
      <c r="H243" s="8">
        <v>0</v>
      </c>
      <c r="I243" s="8">
        <v>0</v>
      </c>
      <c r="J243" s="8">
        <v>0</v>
      </c>
      <c r="K243" s="8">
        <v>700000</v>
      </c>
      <c r="L243" s="8">
        <v>0</v>
      </c>
      <c r="M243" s="8">
        <v>0</v>
      </c>
      <c r="N243" s="8">
        <v>0</v>
      </c>
      <c r="O243" s="8">
        <v>0</v>
      </c>
      <c r="P243" s="8">
        <v>0</v>
      </c>
      <c r="Q243" s="8">
        <v>0</v>
      </c>
      <c r="R243" s="8">
        <v>0</v>
      </c>
      <c r="S243" s="8">
        <v>0</v>
      </c>
      <c r="T243" s="8">
        <v>17475776</v>
      </c>
      <c r="U243" s="8">
        <v>16720226</v>
      </c>
      <c r="V243" s="8">
        <v>100000</v>
      </c>
      <c r="W243" s="8">
        <v>0</v>
      </c>
      <c r="X243" s="8">
        <v>0</v>
      </c>
      <c r="Y243" s="8">
        <v>0</v>
      </c>
      <c r="Z243" s="8">
        <v>300000</v>
      </c>
      <c r="AA243" s="8">
        <v>18000</v>
      </c>
      <c r="AB243" s="8">
        <v>0</v>
      </c>
      <c r="AC243" s="8">
        <v>0</v>
      </c>
      <c r="AD243" s="8">
        <v>0</v>
      </c>
      <c r="AE243" s="8">
        <v>0</v>
      </c>
      <c r="AF243" s="8">
        <v>4600</v>
      </c>
      <c r="AG243" s="8">
        <v>7000</v>
      </c>
      <c r="AH243" s="8">
        <v>0</v>
      </c>
      <c r="AI243" s="8">
        <v>0</v>
      </c>
      <c r="AJ243" s="8">
        <v>0</v>
      </c>
      <c r="AK243" s="8">
        <v>0</v>
      </c>
      <c r="AL243" s="8">
        <v>0</v>
      </c>
      <c r="AM243" s="8">
        <v>0</v>
      </c>
      <c r="AN243" s="8">
        <v>1950</v>
      </c>
      <c r="AO243" s="8">
        <v>0</v>
      </c>
      <c r="AP243" s="8">
        <v>0</v>
      </c>
      <c r="AQ243" s="8">
        <v>0</v>
      </c>
      <c r="AR243" s="8">
        <v>0</v>
      </c>
      <c r="AS243" s="8">
        <v>0</v>
      </c>
      <c r="AT243" s="8">
        <v>0</v>
      </c>
      <c r="AU243" s="8">
        <v>324000</v>
      </c>
      <c r="AV243" s="8">
        <v>37982168</v>
      </c>
      <c r="AW243" s="8">
        <v>0</v>
      </c>
      <c r="AX243" s="8">
        <v>518168</v>
      </c>
      <c r="AY243" s="8">
        <v>0</v>
      </c>
      <c r="AZ243" s="8">
        <v>0</v>
      </c>
      <c r="BA243" s="8">
        <v>33344000</v>
      </c>
      <c r="BB243" s="8">
        <v>40000</v>
      </c>
      <c r="BC243" s="8">
        <v>0</v>
      </c>
      <c r="BD243" s="8">
        <v>0</v>
      </c>
      <c r="BE243" s="8">
        <v>0</v>
      </c>
      <c r="BF243" s="8">
        <v>1310000</v>
      </c>
      <c r="BG243" s="8">
        <v>0</v>
      </c>
      <c r="BH243" s="8">
        <v>2770000</v>
      </c>
      <c r="BI243" s="8">
        <v>0</v>
      </c>
      <c r="BJ243" s="8">
        <v>0</v>
      </c>
      <c r="BK243" s="8">
        <v>0</v>
      </c>
      <c r="BL243" s="8">
        <v>0</v>
      </c>
      <c r="BM243" s="8">
        <v>0</v>
      </c>
      <c r="BN243" s="13" t="s">
        <v>2772</v>
      </c>
      <c r="BO243" s="13" t="s">
        <v>2772</v>
      </c>
      <c r="BP243" s="13" t="s">
        <v>2772</v>
      </c>
      <c r="BQ243" s="13" t="s">
        <v>2772</v>
      </c>
      <c r="BR243" s="13" t="s">
        <v>2772</v>
      </c>
      <c r="BS243" s="13" t="s">
        <v>2772</v>
      </c>
      <c r="BT243" s="13" t="s">
        <v>2772</v>
      </c>
      <c r="BU243" s="13" t="s">
        <v>2772</v>
      </c>
      <c r="BV243" s="13" t="s">
        <v>2772</v>
      </c>
      <c r="BW243" s="13" t="s">
        <v>2772</v>
      </c>
      <c r="BX243" s="13" t="s">
        <v>2772</v>
      </c>
      <c r="BY243" s="13" t="s">
        <v>2772</v>
      </c>
      <c r="BZ243" s="13" t="s">
        <v>2772</v>
      </c>
      <c r="CA243" s="8">
        <v>0</v>
      </c>
      <c r="CB243" s="8">
        <v>0</v>
      </c>
      <c r="CC243" s="8">
        <v>0</v>
      </c>
      <c r="CD243" s="8">
        <v>0</v>
      </c>
      <c r="CE243" s="8">
        <v>0</v>
      </c>
      <c r="CF243" s="8">
        <v>0</v>
      </c>
      <c r="CG243" s="8">
        <v>0</v>
      </c>
      <c r="CH243" s="8">
        <v>0</v>
      </c>
      <c r="CI243" s="8">
        <v>0</v>
      </c>
      <c r="CJ243" s="8">
        <v>0</v>
      </c>
      <c r="CK243" s="8">
        <v>0</v>
      </c>
      <c r="CL243" s="8">
        <v>0</v>
      </c>
      <c r="CM243" s="8">
        <v>0</v>
      </c>
      <c r="CN243" s="8">
        <v>0</v>
      </c>
      <c r="CO243" s="8">
        <v>0</v>
      </c>
      <c r="CP243" s="8">
        <v>0</v>
      </c>
      <c r="CQ243" s="8">
        <v>0</v>
      </c>
      <c r="CR243" s="13" t="s">
        <v>2772</v>
      </c>
      <c r="CS243" s="13" t="s">
        <v>2772</v>
      </c>
      <c r="CT243" s="13" t="s">
        <v>2772</v>
      </c>
      <c r="CU243" s="8">
        <v>0</v>
      </c>
      <c r="CV243" s="8">
        <v>0</v>
      </c>
      <c r="CW243" s="8">
        <v>0</v>
      </c>
      <c r="CX243" s="8">
        <v>0</v>
      </c>
      <c r="CY243" s="8">
        <v>0</v>
      </c>
      <c r="CZ243" s="8">
        <v>0</v>
      </c>
      <c r="DA243" s="13" t="s">
        <v>2772</v>
      </c>
      <c r="DB243" s="13" t="s">
        <v>2772</v>
      </c>
      <c r="DC243" s="13" t="s">
        <v>2772</v>
      </c>
      <c r="DD243" s="13" t="s">
        <v>2772</v>
      </c>
      <c r="DE243" s="8">
        <v>0</v>
      </c>
      <c r="DF243" s="8">
        <v>0</v>
      </c>
      <c r="DG243" s="8">
        <v>0</v>
      </c>
      <c r="DH243" s="8">
        <v>0</v>
      </c>
      <c r="DI243" s="17">
        <v>0</v>
      </c>
    </row>
    <row r="244" s="1" customFormat="1" ht="15.4" customHeight="1" spans="1:113">
      <c r="A244" s="9" t="s">
        <v>3180</v>
      </c>
      <c r="B244" s="10"/>
      <c r="C244" s="10" t="s">
        <v>2275</v>
      </c>
      <c r="D244" s="10" t="s">
        <v>3181</v>
      </c>
      <c r="E244" s="8">
        <v>132000</v>
      </c>
      <c r="F244" s="8">
        <v>0</v>
      </c>
      <c r="G244" s="8">
        <v>0</v>
      </c>
      <c r="H244" s="8">
        <v>0</v>
      </c>
      <c r="I244" s="8">
        <v>0</v>
      </c>
      <c r="J244" s="8">
        <v>0</v>
      </c>
      <c r="K244" s="8">
        <v>0</v>
      </c>
      <c r="L244" s="8">
        <v>0</v>
      </c>
      <c r="M244" s="8">
        <v>0</v>
      </c>
      <c r="N244" s="8">
        <v>0</v>
      </c>
      <c r="O244" s="8">
        <v>0</v>
      </c>
      <c r="P244" s="8">
        <v>0</v>
      </c>
      <c r="Q244" s="8">
        <v>0</v>
      </c>
      <c r="R244" s="8">
        <v>0</v>
      </c>
      <c r="S244" s="8">
        <v>0</v>
      </c>
      <c r="T244" s="8">
        <v>132000</v>
      </c>
      <c r="U244" s="8">
        <v>132000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0</v>
      </c>
      <c r="AR244" s="8">
        <v>0</v>
      </c>
      <c r="AS244" s="8">
        <v>0</v>
      </c>
      <c r="AT244" s="8">
        <v>0</v>
      </c>
      <c r="AU244" s="8">
        <v>0</v>
      </c>
      <c r="AV244" s="8">
        <v>0</v>
      </c>
      <c r="AW244" s="8">
        <v>0</v>
      </c>
      <c r="AX244" s="8">
        <v>0</v>
      </c>
      <c r="AY244" s="8">
        <v>0</v>
      </c>
      <c r="AZ244" s="8">
        <v>0</v>
      </c>
      <c r="BA244" s="8">
        <v>0</v>
      </c>
      <c r="BB244" s="8">
        <v>0</v>
      </c>
      <c r="BC244" s="8">
        <v>0</v>
      </c>
      <c r="BD244" s="8">
        <v>0</v>
      </c>
      <c r="BE244" s="8">
        <v>0</v>
      </c>
      <c r="BF244" s="8">
        <v>0</v>
      </c>
      <c r="BG244" s="8">
        <v>0</v>
      </c>
      <c r="BH244" s="8">
        <v>0</v>
      </c>
      <c r="BI244" s="8">
        <v>0</v>
      </c>
      <c r="BJ244" s="8">
        <v>0</v>
      </c>
      <c r="BK244" s="8">
        <v>0</v>
      </c>
      <c r="BL244" s="8">
        <v>0</v>
      </c>
      <c r="BM244" s="8">
        <v>0</v>
      </c>
      <c r="BN244" s="13" t="s">
        <v>2772</v>
      </c>
      <c r="BO244" s="13" t="s">
        <v>2772</v>
      </c>
      <c r="BP244" s="13" t="s">
        <v>2772</v>
      </c>
      <c r="BQ244" s="13" t="s">
        <v>2772</v>
      </c>
      <c r="BR244" s="13" t="s">
        <v>2772</v>
      </c>
      <c r="BS244" s="13" t="s">
        <v>2772</v>
      </c>
      <c r="BT244" s="13" t="s">
        <v>2772</v>
      </c>
      <c r="BU244" s="13" t="s">
        <v>2772</v>
      </c>
      <c r="BV244" s="13" t="s">
        <v>2772</v>
      </c>
      <c r="BW244" s="13" t="s">
        <v>2772</v>
      </c>
      <c r="BX244" s="13" t="s">
        <v>2772</v>
      </c>
      <c r="BY244" s="13" t="s">
        <v>2772</v>
      </c>
      <c r="BZ244" s="13" t="s">
        <v>2772</v>
      </c>
      <c r="CA244" s="8">
        <v>0</v>
      </c>
      <c r="CB244" s="8">
        <v>0</v>
      </c>
      <c r="CC244" s="8">
        <v>0</v>
      </c>
      <c r="CD244" s="8">
        <v>0</v>
      </c>
      <c r="CE244" s="8">
        <v>0</v>
      </c>
      <c r="CF244" s="8">
        <v>0</v>
      </c>
      <c r="CG244" s="8">
        <v>0</v>
      </c>
      <c r="CH244" s="8">
        <v>0</v>
      </c>
      <c r="CI244" s="8">
        <v>0</v>
      </c>
      <c r="CJ244" s="8">
        <v>0</v>
      </c>
      <c r="CK244" s="8">
        <v>0</v>
      </c>
      <c r="CL244" s="8">
        <v>0</v>
      </c>
      <c r="CM244" s="8">
        <v>0</v>
      </c>
      <c r="CN244" s="8">
        <v>0</v>
      </c>
      <c r="CO244" s="8">
        <v>0</v>
      </c>
      <c r="CP244" s="8">
        <v>0</v>
      </c>
      <c r="CQ244" s="8">
        <v>0</v>
      </c>
      <c r="CR244" s="13" t="s">
        <v>2772</v>
      </c>
      <c r="CS244" s="13" t="s">
        <v>2772</v>
      </c>
      <c r="CT244" s="13" t="s">
        <v>2772</v>
      </c>
      <c r="CU244" s="8">
        <v>0</v>
      </c>
      <c r="CV244" s="8">
        <v>0</v>
      </c>
      <c r="CW244" s="8">
        <v>0</v>
      </c>
      <c r="CX244" s="8">
        <v>0</v>
      </c>
      <c r="CY244" s="8">
        <v>0</v>
      </c>
      <c r="CZ244" s="8">
        <v>0</v>
      </c>
      <c r="DA244" s="13" t="s">
        <v>2772</v>
      </c>
      <c r="DB244" s="13" t="s">
        <v>2772</v>
      </c>
      <c r="DC244" s="13" t="s">
        <v>2772</v>
      </c>
      <c r="DD244" s="13" t="s">
        <v>2772</v>
      </c>
      <c r="DE244" s="8">
        <v>0</v>
      </c>
      <c r="DF244" s="8">
        <v>0</v>
      </c>
      <c r="DG244" s="8">
        <v>0</v>
      </c>
      <c r="DH244" s="8">
        <v>0</v>
      </c>
      <c r="DI244" s="17">
        <v>0</v>
      </c>
    </row>
    <row r="245" s="1" customFormat="1" ht="15.4" customHeight="1" spans="1:113">
      <c r="A245" s="9" t="s">
        <v>3182</v>
      </c>
      <c r="B245" s="10"/>
      <c r="C245" s="10" t="s">
        <v>2275</v>
      </c>
      <c r="D245" s="10" t="s">
        <v>3183</v>
      </c>
      <c r="E245" s="8">
        <v>8565800</v>
      </c>
      <c r="F245" s="8">
        <v>0</v>
      </c>
      <c r="G245" s="8">
        <v>0</v>
      </c>
      <c r="H245" s="8">
        <v>0</v>
      </c>
      <c r="I245" s="8">
        <v>0</v>
      </c>
      <c r="J245" s="8">
        <v>0</v>
      </c>
      <c r="K245" s="8">
        <v>0</v>
      </c>
      <c r="L245" s="8">
        <v>0</v>
      </c>
      <c r="M245" s="8">
        <v>0</v>
      </c>
      <c r="N245" s="8">
        <v>0</v>
      </c>
      <c r="O245" s="8">
        <v>0</v>
      </c>
      <c r="P245" s="8">
        <v>0</v>
      </c>
      <c r="Q245" s="8">
        <v>0</v>
      </c>
      <c r="R245" s="8">
        <v>0</v>
      </c>
      <c r="S245" s="8">
        <v>0</v>
      </c>
      <c r="T245" s="8">
        <v>7015800</v>
      </c>
      <c r="U245" s="8">
        <v>2550000</v>
      </c>
      <c r="V245" s="8">
        <v>500000</v>
      </c>
      <c r="W245" s="8">
        <v>0</v>
      </c>
      <c r="X245" s="8">
        <v>0</v>
      </c>
      <c r="Y245" s="8">
        <v>50000</v>
      </c>
      <c r="Z245" s="8">
        <v>60000</v>
      </c>
      <c r="AA245" s="8">
        <v>0</v>
      </c>
      <c r="AB245" s="8">
        <v>0</v>
      </c>
      <c r="AC245" s="8">
        <v>0</v>
      </c>
      <c r="AD245" s="8">
        <v>0</v>
      </c>
      <c r="AE245" s="8">
        <v>0</v>
      </c>
      <c r="AF245" s="8">
        <v>1290000</v>
      </c>
      <c r="AG245" s="8">
        <v>30000</v>
      </c>
      <c r="AH245" s="8">
        <v>0</v>
      </c>
      <c r="AI245" s="8">
        <v>390000</v>
      </c>
      <c r="AJ245" s="8">
        <v>250000</v>
      </c>
      <c r="AK245" s="8">
        <v>0</v>
      </c>
      <c r="AL245" s="8">
        <v>0</v>
      </c>
      <c r="AM245" s="8">
        <v>0</v>
      </c>
      <c r="AN245" s="8">
        <v>920000</v>
      </c>
      <c r="AO245" s="8">
        <v>195800</v>
      </c>
      <c r="AP245" s="8">
        <v>0</v>
      </c>
      <c r="AQ245" s="8">
        <v>0</v>
      </c>
      <c r="AR245" s="8">
        <v>0</v>
      </c>
      <c r="AS245" s="8">
        <v>40000</v>
      </c>
      <c r="AT245" s="8">
        <v>0</v>
      </c>
      <c r="AU245" s="8">
        <v>740000</v>
      </c>
      <c r="AV245" s="8">
        <v>1550000</v>
      </c>
      <c r="AW245" s="8">
        <v>0</v>
      </c>
      <c r="AX245" s="8">
        <v>0</v>
      </c>
      <c r="AY245" s="8">
        <v>0</v>
      </c>
      <c r="AZ245" s="8">
        <v>0</v>
      </c>
      <c r="BA245" s="8">
        <v>950000</v>
      </c>
      <c r="BB245" s="8">
        <v>0</v>
      </c>
      <c r="BC245" s="8">
        <v>0</v>
      </c>
      <c r="BD245" s="8">
        <v>0</v>
      </c>
      <c r="BE245" s="8">
        <v>0</v>
      </c>
      <c r="BF245" s="8">
        <v>600000</v>
      </c>
      <c r="BG245" s="8">
        <v>0</v>
      </c>
      <c r="BH245" s="8">
        <v>0</v>
      </c>
      <c r="BI245" s="8">
        <v>0</v>
      </c>
      <c r="BJ245" s="8">
        <v>0</v>
      </c>
      <c r="BK245" s="8">
        <v>0</v>
      </c>
      <c r="BL245" s="8">
        <v>0</v>
      </c>
      <c r="BM245" s="8">
        <v>0</v>
      </c>
      <c r="BN245" s="13" t="s">
        <v>2772</v>
      </c>
      <c r="BO245" s="13" t="s">
        <v>2772</v>
      </c>
      <c r="BP245" s="13" t="s">
        <v>2772</v>
      </c>
      <c r="BQ245" s="13" t="s">
        <v>2772</v>
      </c>
      <c r="BR245" s="13" t="s">
        <v>2772</v>
      </c>
      <c r="BS245" s="13" t="s">
        <v>2772</v>
      </c>
      <c r="BT245" s="13" t="s">
        <v>2772</v>
      </c>
      <c r="BU245" s="13" t="s">
        <v>2772</v>
      </c>
      <c r="BV245" s="13" t="s">
        <v>2772</v>
      </c>
      <c r="BW245" s="13" t="s">
        <v>2772</v>
      </c>
      <c r="BX245" s="13" t="s">
        <v>2772</v>
      </c>
      <c r="BY245" s="13" t="s">
        <v>2772</v>
      </c>
      <c r="BZ245" s="13" t="s">
        <v>2772</v>
      </c>
      <c r="CA245" s="8">
        <v>0</v>
      </c>
      <c r="CB245" s="8">
        <v>0</v>
      </c>
      <c r="CC245" s="8">
        <v>0</v>
      </c>
      <c r="CD245" s="8">
        <v>0</v>
      </c>
      <c r="CE245" s="8">
        <v>0</v>
      </c>
      <c r="CF245" s="8">
        <v>0</v>
      </c>
      <c r="CG245" s="8">
        <v>0</v>
      </c>
      <c r="CH245" s="8">
        <v>0</v>
      </c>
      <c r="CI245" s="8">
        <v>0</v>
      </c>
      <c r="CJ245" s="8">
        <v>0</v>
      </c>
      <c r="CK245" s="8">
        <v>0</v>
      </c>
      <c r="CL245" s="8">
        <v>0</v>
      </c>
      <c r="CM245" s="8">
        <v>0</v>
      </c>
      <c r="CN245" s="8">
        <v>0</v>
      </c>
      <c r="CO245" s="8">
        <v>0</v>
      </c>
      <c r="CP245" s="8">
        <v>0</v>
      </c>
      <c r="CQ245" s="8">
        <v>0</v>
      </c>
      <c r="CR245" s="13" t="s">
        <v>2772</v>
      </c>
      <c r="CS245" s="13" t="s">
        <v>2772</v>
      </c>
      <c r="CT245" s="13" t="s">
        <v>2772</v>
      </c>
      <c r="CU245" s="8">
        <v>0</v>
      </c>
      <c r="CV245" s="8">
        <v>0</v>
      </c>
      <c r="CW245" s="8">
        <v>0</v>
      </c>
      <c r="CX245" s="8">
        <v>0</v>
      </c>
      <c r="CY245" s="8">
        <v>0</v>
      </c>
      <c r="CZ245" s="8">
        <v>0</v>
      </c>
      <c r="DA245" s="13" t="s">
        <v>2772</v>
      </c>
      <c r="DB245" s="13" t="s">
        <v>2772</v>
      </c>
      <c r="DC245" s="13" t="s">
        <v>2772</v>
      </c>
      <c r="DD245" s="13" t="s">
        <v>2772</v>
      </c>
      <c r="DE245" s="8">
        <v>0</v>
      </c>
      <c r="DF245" s="8">
        <v>0</v>
      </c>
      <c r="DG245" s="8">
        <v>0</v>
      </c>
      <c r="DH245" s="8">
        <v>0</v>
      </c>
      <c r="DI245" s="17">
        <v>0</v>
      </c>
    </row>
    <row r="246" s="1" customFormat="1" ht="15.4" customHeight="1" spans="1:113">
      <c r="A246" s="9" t="s">
        <v>3184</v>
      </c>
      <c r="B246" s="10"/>
      <c r="C246" s="10" t="s">
        <v>2275</v>
      </c>
      <c r="D246" s="10" t="s">
        <v>3185</v>
      </c>
      <c r="E246" s="8">
        <v>8565800</v>
      </c>
      <c r="F246" s="8">
        <v>0</v>
      </c>
      <c r="G246" s="8">
        <v>0</v>
      </c>
      <c r="H246" s="8">
        <v>0</v>
      </c>
      <c r="I246" s="8">
        <v>0</v>
      </c>
      <c r="J246" s="8">
        <v>0</v>
      </c>
      <c r="K246" s="8">
        <v>0</v>
      </c>
      <c r="L246" s="8">
        <v>0</v>
      </c>
      <c r="M246" s="8">
        <v>0</v>
      </c>
      <c r="N246" s="8">
        <v>0</v>
      </c>
      <c r="O246" s="8">
        <v>0</v>
      </c>
      <c r="P246" s="8">
        <v>0</v>
      </c>
      <c r="Q246" s="8">
        <v>0</v>
      </c>
      <c r="R246" s="8">
        <v>0</v>
      </c>
      <c r="S246" s="8">
        <v>0</v>
      </c>
      <c r="T246" s="8">
        <v>7015800</v>
      </c>
      <c r="U246" s="8">
        <v>2550000</v>
      </c>
      <c r="V246" s="8">
        <v>500000</v>
      </c>
      <c r="W246" s="8">
        <v>0</v>
      </c>
      <c r="X246" s="8">
        <v>0</v>
      </c>
      <c r="Y246" s="8">
        <v>50000</v>
      </c>
      <c r="Z246" s="8">
        <v>60000</v>
      </c>
      <c r="AA246" s="8">
        <v>0</v>
      </c>
      <c r="AB246" s="8">
        <v>0</v>
      </c>
      <c r="AC246" s="8">
        <v>0</v>
      </c>
      <c r="AD246" s="8">
        <v>0</v>
      </c>
      <c r="AE246" s="8">
        <v>0</v>
      </c>
      <c r="AF246" s="8">
        <v>1290000</v>
      </c>
      <c r="AG246" s="8">
        <v>30000</v>
      </c>
      <c r="AH246" s="8">
        <v>0</v>
      </c>
      <c r="AI246" s="8">
        <v>390000</v>
      </c>
      <c r="AJ246" s="8">
        <v>250000</v>
      </c>
      <c r="AK246" s="8">
        <v>0</v>
      </c>
      <c r="AL246" s="8">
        <v>0</v>
      </c>
      <c r="AM246" s="8">
        <v>0</v>
      </c>
      <c r="AN246" s="8">
        <v>920000</v>
      </c>
      <c r="AO246" s="8">
        <v>195800</v>
      </c>
      <c r="AP246" s="8">
        <v>0</v>
      </c>
      <c r="AQ246" s="8">
        <v>0</v>
      </c>
      <c r="AR246" s="8">
        <v>0</v>
      </c>
      <c r="AS246" s="8">
        <v>40000</v>
      </c>
      <c r="AT246" s="8">
        <v>0</v>
      </c>
      <c r="AU246" s="8">
        <v>740000</v>
      </c>
      <c r="AV246" s="8">
        <v>1550000</v>
      </c>
      <c r="AW246" s="8">
        <v>0</v>
      </c>
      <c r="AX246" s="8">
        <v>0</v>
      </c>
      <c r="AY246" s="8">
        <v>0</v>
      </c>
      <c r="AZ246" s="8">
        <v>0</v>
      </c>
      <c r="BA246" s="8">
        <v>950000</v>
      </c>
      <c r="BB246" s="8">
        <v>0</v>
      </c>
      <c r="BC246" s="8">
        <v>0</v>
      </c>
      <c r="BD246" s="8">
        <v>0</v>
      </c>
      <c r="BE246" s="8">
        <v>0</v>
      </c>
      <c r="BF246" s="8">
        <v>600000</v>
      </c>
      <c r="BG246" s="8">
        <v>0</v>
      </c>
      <c r="BH246" s="8">
        <v>0</v>
      </c>
      <c r="BI246" s="8">
        <v>0</v>
      </c>
      <c r="BJ246" s="8">
        <v>0</v>
      </c>
      <c r="BK246" s="8">
        <v>0</v>
      </c>
      <c r="BL246" s="8">
        <v>0</v>
      </c>
      <c r="BM246" s="8">
        <v>0</v>
      </c>
      <c r="BN246" s="13" t="s">
        <v>2772</v>
      </c>
      <c r="BO246" s="13" t="s">
        <v>2772</v>
      </c>
      <c r="BP246" s="13" t="s">
        <v>2772</v>
      </c>
      <c r="BQ246" s="13" t="s">
        <v>2772</v>
      </c>
      <c r="BR246" s="13" t="s">
        <v>2772</v>
      </c>
      <c r="BS246" s="13" t="s">
        <v>2772</v>
      </c>
      <c r="BT246" s="13" t="s">
        <v>2772</v>
      </c>
      <c r="BU246" s="13" t="s">
        <v>2772</v>
      </c>
      <c r="BV246" s="13" t="s">
        <v>2772</v>
      </c>
      <c r="BW246" s="13" t="s">
        <v>2772</v>
      </c>
      <c r="BX246" s="13" t="s">
        <v>2772</v>
      </c>
      <c r="BY246" s="13" t="s">
        <v>2772</v>
      </c>
      <c r="BZ246" s="13" t="s">
        <v>2772</v>
      </c>
      <c r="CA246" s="8">
        <v>0</v>
      </c>
      <c r="CB246" s="8">
        <v>0</v>
      </c>
      <c r="CC246" s="8">
        <v>0</v>
      </c>
      <c r="CD246" s="8">
        <v>0</v>
      </c>
      <c r="CE246" s="8">
        <v>0</v>
      </c>
      <c r="CF246" s="8">
        <v>0</v>
      </c>
      <c r="CG246" s="8">
        <v>0</v>
      </c>
      <c r="CH246" s="8">
        <v>0</v>
      </c>
      <c r="CI246" s="8">
        <v>0</v>
      </c>
      <c r="CJ246" s="8">
        <v>0</v>
      </c>
      <c r="CK246" s="8">
        <v>0</v>
      </c>
      <c r="CL246" s="8">
        <v>0</v>
      </c>
      <c r="CM246" s="8">
        <v>0</v>
      </c>
      <c r="CN246" s="8">
        <v>0</v>
      </c>
      <c r="CO246" s="8">
        <v>0</v>
      </c>
      <c r="CP246" s="8">
        <v>0</v>
      </c>
      <c r="CQ246" s="8">
        <v>0</v>
      </c>
      <c r="CR246" s="13" t="s">
        <v>2772</v>
      </c>
      <c r="CS246" s="13" t="s">
        <v>2772</v>
      </c>
      <c r="CT246" s="13" t="s">
        <v>2772</v>
      </c>
      <c r="CU246" s="8">
        <v>0</v>
      </c>
      <c r="CV246" s="8">
        <v>0</v>
      </c>
      <c r="CW246" s="8">
        <v>0</v>
      </c>
      <c r="CX246" s="8">
        <v>0</v>
      </c>
      <c r="CY246" s="8">
        <v>0</v>
      </c>
      <c r="CZ246" s="8">
        <v>0</v>
      </c>
      <c r="DA246" s="13" t="s">
        <v>2772</v>
      </c>
      <c r="DB246" s="13" t="s">
        <v>2772</v>
      </c>
      <c r="DC246" s="13" t="s">
        <v>2772</v>
      </c>
      <c r="DD246" s="13" t="s">
        <v>2772</v>
      </c>
      <c r="DE246" s="8">
        <v>0</v>
      </c>
      <c r="DF246" s="8">
        <v>0</v>
      </c>
      <c r="DG246" s="8">
        <v>0</v>
      </c>
      <c r="DH246" s="8">
        <v>0</v>
      </c>
      <c r="DI246" s="17">
        <v>0</v>
      </c>
    </row>
    <row r="247" s="1" customFormat="1" ht="15.4" customHeight="1" spans="1:113">
      <c r="A247" s="9" t="s">
        <v>3186</v>
      </c>
      <c r="B247" s="10"/>
      <c r="C247" s="10" t="s">
        <v>2275</v>
      </c>
      <c r="D247" s="10" t="s">
        <v>1390</v>
      </c>
      <c r="E247" s="8">
        <v>48131482.24</v>
      </c>
      <c r="F247" s="8">
        <v>34750234.4</v>
      </c>
      <c r="G247" s="8">
        <v>12114181</v>
      </c>
      <c r="H247" s="8">
        <v>3458779</v>
      </c>
      <c r="I247" s="8">
        <v>343723</v>
      </c>
      <c r="J247" s="8">
        <v>0</v>
      </c>
      <c r="K247" s="8">
        <v>1114818</v>
      </c>
      <c r="L247" s="8">
        <v>9902027.4</v>
      </c>
      <c r="M247" s="8">
        <v>3706622.12</v>
      </c>
      <c r="N247" s="8">
        <v>1155138.58</v>
      </c>
      <c r="O247" s="8">
        <v>0</v>
      </c>
      <c r="P247" s="8">
        <v>231743.3</v>
      </c>
      <c r="Q247" s="8">
        <v>380382</v>
      </c>
      <c r="R247" s="8">
        <v>0</v>
      </c>
      <c r="S247" s="8">
        <v>2342820</v>
      </c>
      <c r="T247" s="8">
        <v>2558030.64</v>
      </c>
      <c r="U247" s="8">
        <v>343527.7</v>
      </c>
      <c r="V247" s="8">
        <v>3700</v>
      </c>
      <c r="W247" s="8">
        <v>270900</v>
      </c>
      <c r="X247" s="8">
        <v>0</v>
      </c>
      <c r="Y247" s="8">
        <v>9380.8</v>
      </c>
      <c r="Z247" s="8">
        <v>93267.39</v>
      </c>
      <c r="AA247" s="8">
        <v>19319</v>
      </c>
      <c r="AB247" s="8">
        <v>0</v>
      </c>
      <c r="AC247" s="8">
        <v>0</v>
      </c>
      <c r="AD247" s="8">
        <v>563674.5</v>
      </c>
      <c r="AE247" s="8">
        <v>0</v>
      </c>
      <c r="AF247" s="8">
        <v>53607</v>
      </c>
      <c r="AG247" s="8">
        <v>0</v>
      </c>
      <c r="AH247" s="8">
        <v>28376</v>
      </c>
      <c r="AI247" s="8">
        <v>10180</v>
      </c>
      <c r="AJ247" s="8">
        <v>229797</v>
      </c>
      <c r="AK247" s="8">
        <v>500</v>
      </c>
      <c r="AL247" s="8">
        <v>0</v>
      </c>
      <c r="AM247" s="8">
        <v>0</v>
      </c>
      <c r="AN247" s="8">
        <v>0</v>
      </c>
      <c r="AO247" s="8">
        <v>0</v>
      </c>
      <c r="AP247" s="8">
        <v>324641</v>
      </c>
      <c r="AQ247" s="8">
        <v>310717</v>
      </c>
      <c r="AR247" s="8">
        <v>61040.74</v>
      </c>
      <c r="AS247" s="8">
        <v>99749.51</v>
      </c>
      <c r="AT247" s="8">
        <v>13188</v>
      </c>
      <c r="AU247" s="8">
        <v>122465</v>
      </c>
      <c r="AV247" s="8">
        <v>823217.2</v>
      </c>
      <c r="AW247" s="8">
        <v>0</v>
      </c>
      <c r="AX247" s="8">
        <v>0</v>
      </c>
      <c r="AY247" s="8">
        <v>0</v>
      </c>
      <c r="AZ247" s="8">
        <v>364805.2</v>
      </c>
      <c r="BA247" s="8">
        <v>390304</v>
      </c>
      <c r="BB247" s="8">
        <v>500</v>
      </c>
      <c r="BC247" s="8">
        <v>0</v>
      </c>
      <c r="BD247" s="8">
        <v>0</v>
      </c>
      <c r="BE247" s="8">
        <v>0</v>
      </c>
      <c r="BF247" s="8">
        <v>0</v>
      </c>
      <c r="BG247" s="8">
        <v>0</v>
      </c>
      <c r="BH247" s="8">
        <v>67608</v>
      </c>
      <c r="BI247" s="8">
        <v>0</v>
      </c>
      <c r="BJ247" s="8">
        <v>0</v>
      </c>
      <c r="BK247" s="8">
        <v>0</v>
      </c>
      <c r="BL247" s="8">
        <v>0</v>
      </c>
      <c r="BM247" s="8">
        <v>0</v>
      </c>
      <c r="BN247" s="13" t="s">
        <v>2772</v>
      </c>
      <c r="BO247" s="13" t="s">
        <v>2772</v>
      </c>
      <c r="BP247" s="13" t="s">
        <v>2772</v>
      </c>
      <c r="BQ247" s="13" t="s">
        <v>2772</v>
      </c>
      <c r="BR247" s="13" t="s">
        <v>2772</v>
      </c>
      <c r="BS247" s="13" t="s">
        <v>2772</v>
      </c>
      <c r="BT247" s="13" t="s">
        <v>2772</v>
      </c>
      <c r="BU247" s="13" t="s">
        <v>2772</v>
      </c>
      <c r="BV247" s="13" t="s">
        <v>2772</v>
      </c>
      <c r="BW247" s="13" t="s">
        <v>2772</v>
      </c>
      <c r="BX247" s="13" t="s">
        <v>2772</v>
      </c>
      <c r="BY247" s="13" t="s">
        <v>2772</v>
      </c>
      <c r="BZ247" s="13" t="s">
        <v>2772</v>
      </c>
      <c r="CA247" s="8">
        <v>0</v>
      </c>
      <c r="CB247" s="8">
        <v>0</v>
      </c>
      <c r="CC247" s="8">
        <v>0</v>
      </c>
      <c r="CD247" s="8">
        <v>0</v>
      </c>
      <c r="CE247" s="8">
        <v>0</v>
      </c>
      <c r="CF247" s="8">
        <v>0</v>
      </c>
      <c r="CG247" s="8">
        <v>0</v>
      </c>
      <c r="CH247" s="8">
        <v>0</v>
      </c>
      <c r="CI247" s="8">
        <v>0</v>
      </c>
      <c r="CJ247" s="8">
        <v>0</v>
      </c>
      <c r="CK247" s="8">
        <v>0</v>
      </c>
      <c r="CL247" s="8">
        <v>0</v>
      </c>
      <c r="CM247" s="8">
        <v>0</v>
      </c>
      <c r="CN247" s="8">
        <v>0</v>
      </c>
      <c r="CO247" s="8">
        <v>0</v>
      </c>
      <c r="CP247" s="8">
        <v>0</v>
      </c>
      <c r="CQ247" s="8">
        <v>0</v>
      </c>
      <c r="CR247" s="13" t="s">
        <v>2772</v>
      </c>
      <c r="CS247" s="13" t="s">
        <v>2772</v>
      </c>
      <c r="CT247" s="13" t="s">
        <v>2772</v>
      </c>
      <c r="CU247" s="8">
        <v>10000000</v>
      </c>
      <c r="CV247" s="8">
        <v>0</v>
      </c>
      <c r="CW247" s="8">
        <v>0</v>
      </c>
      <c r="CX247" s="8">
        <v>10000000</v>
      </c>
      <c r="CY247" s="8">
        <v>0</v>
      </c>
      <c r="CZ247" s="8">
        <v>0</v>
      </c>
      <c r="DA247" s="13" t="s">
        <v>2772</v>
      </c>
      <c r="DB247" s="13" t="s">
        <v>2772</v>
      </c>
      <c r="DC247" s="13" t="s">
        <v>2772</v>
      </c>
      <c r="DD247" s="13" t="s">
        <v>2772</v>
      </c>
      <c r="DE247" s="8">
        <v>0</v>
      </c>
      <c r="DF247" s="8">
        <v>0</v>
      </c>
      <c r="DG247" s="8">
        <v>0</v>
      </c>
      <c r="DH247" s="8">
        <v>0</v>
      </c>
      <c r="DI247" s="17">
        <v>0</v>
      </c>
    </row>
    <row r="248" s="1" customFormat="1" ht="15.4" customHeight="1" spans="1:113">
      <c r="A248" s="9" t="s">
        <v>3187</v>
      </c>
      <c r="B248" s="10"/>
      <c r="C248" s="10" t="s">
        <v>2275</v>
      </c>
      <c r="D248" s="10" t="s">
        <v>3188</v>
      </c>
      <c r="E248" s="8">
        <v>48131482.24</v>
      </c>
      <c r="F248" s="8">
        <v>34750234.4</v>
      </c>
      <c r="G248" s="8">
        <v>12114181</v>
      </c>
      <c r="H248" s="8">
        <v>3458779</v>
      </c>
      <c r="I248" s="8">
        <v>343723</v>
      </c>
      <c r="J248" s="8">
        <v>0</v>
      </c>
      <c r="K248" s="8">
        <v>1114818</v>
      </c>
      <c r="L248" s="8">
        <v>9902027.4</v>
      </c>
      <c r="M248" s="8">
        <v>3706622.12</v>
      </c>
      <c r="N248" s="8">
        <v>1155138.58</v>
      </c>
      <c r="O248" s="8">
        <v>0</v>
      </c>
      <c r="P248" s="8">
        <v>231743.3</v>
      </c>
      <c r="Q248" s="8">
        <v>380382</v>
      </c>
      <c r="R248" s="8">
        <v>0</v>
      </c>
      <c r="S248" s="8">
        <v>2342820</v>
      </c>
      <c r="T248" s="8">
        <v>2558030.64</v>
      </c>
      <c r="U248" s="8">
        <v>343527.7</v>
      </c>
      <c r="V248" s="8">
        <v>3700</v>
      </c>
      <c r="W248" s="8">
        <v>270900</v>
      </c>
      <c r="X248" s="8">
        <v>0</v>
      </c>
      <c r="Y248" s="8">
        <v>9380.8</v>
      </c>
      <c r="Z248" s="8">
        <v>93267.39</v>
      </c>
      <c r="AA248" s="8">
        <v>19319</v>
      </c>
      <c r="AB248" s="8">
        <v>0</v>
      </c>
      <c r="AC248" s="8">
        <v>0</v>
      </c>
      <c r="AD248" s="8">
        <v>563674.5</v>
      </c>
      <c r="AE248" s="8">
        <v>0</v>
      </c>
      <c r="AF248" s="8">
        <v>53607</v>
      </c>
      <c r="AG248" s="8">
        <v>0</v>
      </c>
      <c r="AH248" s="8">
        <v>28376</v>
      </c>
      <c r="AI248" s="8">
        <v>10180</v>
      </c>
      <c r="AJ248" s="8">
        <v>229797</v>
      </c>
      <c r="AK248" s="8">
        <v>500</v>
      </c>
      <c r="AL248" s="8">
        <v>0</v>
      </c>
      <c r="AM248" s="8">
        <v>0</v>
      </c>
      <c r="AN248" s="8">
        <v>0</v>
      </c>
      <c r="AO248" s="8">
        <v>0</v>
      </c>
      <c r="AP248" s="8">
        <v>324641</v>
      </c>
      <c r="AQ248" s="8">
        <v>310717</v>
      </c>
      <c r="AR248" s="8">
        <v>61040.74</v>
      </c>
      <c r="AS248" s="8">
        <v>99749.51</v>
      </c>
      <c r="AT248" s="8">
        <v>13188</v>
      </c>
      <c r="AU248" s="8">
        <v>122465</v>
      </c>
      <c r="AV248" s="8">
        <v>823217.2</v>
      </c>
      <c r="AW248" s="8">
        <v>0</v>
      </c>
      <c r="AX248" s="8">
        <v>0</v>
      </c>
      <c r="AY248" s="8">
        <v>0</v>
      </c>
      <c r="AZ248" s="8">
        <v>364805.2</v>
      </c>
      <c r="BA248" s="8">
        <v>390304</v>
      </c>
      <c r="BB248" s="8">
        <v>500</v>
      </c>
      <c r="BC248" s="8">
        <v>0</v>
      </c>
      <c r="BD248" s="8">
        <v>0</v>
      </c>
      <c r="BE248" s="8">
        <v>0</v>
      </c>
      <c r="BF248" s="8">
        <v>0</v>
      </c>
      <c r="BG248" s="8">
        <v>0</v>
      </c>
      <c r="BH248" s="8">
        <v>67608</v>
      </c>
      <c r="BI248" s="8">
        <v>0</v>
      </c>
      <c r="BJ248" s="8">
        <v>0</v>
      </c>
      <c r="BK248" s="8">
        <v>0</v>
      </c>
      <c r="BL248" s="8">
        <v>0</v>
      </c>
      <c r="BM248" s="8">
        <v>0</v>
      </c>
      <c r="BN248" s="13" t="s">
        <v>2772</v>
      </c>
      <c r="BO248" s="13" t="s">
        <v>2772</v>
      </c>
      <c r="BP248" s="13" t="s">
        <v>2772</v>
      </c>
      <c r="BQ248" s="13" t="s">
        <v>2772</v>
      </c>
      <c r="BR248" s="13" t="s">
        <v>2772</v>
      </c>
      <c r="BS248" s="13" t="s">
        <v>2772</v>
      </c>
      <c r="BT248" s="13" t="s">
        <v>2772</v>
      </c>
      <c r="BU248" s="13" t="s">
        <v>2772</v>
      </c>
      <c r="BV248" s="13" t="s">
        <v>2772</v>
      </c>
      <c r="BW248" s="13" t="s">
        <v>2772</v>
      </c>
      <c r="BX248" s="13" t="s">
        <v>2772</v>
      </c>
      <c r="BY248" s="13" t="s">
        <v>2772</v>
      </c>
      <c r="BZ248" s="13" t="s">
        <v>2772</v>
      </c>
      <c r="CA248" s="8">
        <v>0</v>
      </c>
      <c r="CB248" s="8">
        <v>0</v>
      </c>
      <c r="CC248" s="8">
        <v>0</v>
      </c>
      <c r="CD248" s="8">
        <v>0</v>
      </c>
      <c r="CE248" s="8">
        <v>0</v>
      </c>
      <c r="CF248" s="8">
        <v>0</v>
      </c>
      <c r="CG248" s="8">
        <v>0</v>
      </c>
      <c r="CH248" s="8">
        <v>0</v>
      </c>
      <c r="CI248" s="8">
        <v>0</v>
      </c>
      <c r="CJ248" s="8">
        <v>0</v>
      </c>
      <c r="CK248" s="8">
        <v>0</v>
      </c>
      <c r="CL248" s="8">
        <v>0</v>
      </c>
      <c r="CM248" s="8">
        <v>0</v>
      </c>
      <c r="CN248" s="8">
        <v>0</v>
      </c>
      <c r="CO248" s="8">
        <v>0</v>
      </c>
      <c r="CP248" s="8">
        <v>0</v>
      </c>
      <c r="CQ248" s="8">
        <v>0</v>
      </c>
      <c r="CR248" s="13" t="s">
        <v>2772</v>
      </c>
      <c r="CS248" s="13" t="s">
        <v>2772</v>
      </c>
      <c r="CT248" s="13" t="s">
        <v>2772</v>
      </c>
      <c r="CU248" s="8">
        <v>10000000</v>
      </c>
      <c r="CV248" s="8">
        <v>0</v>
      </c>
      <c r="CW248" s="8">
        <v>0</v>
      </c>
      <c r="CX248" s="8">
        <v>10000000</v>
      </c>
      <c r="CY248" s="8">
        <v>0</v>
      </c>
      <c r="CZ248" s="8">
        <v>0</v>
      </c>
      <c r="DA248" s="13" t="s">
        <v>2772</v>
      </c>
      <c r="DB248" s="13" t="s">
        <v>2772</v>
      </c>
      <c r="DC248" s="13" t="s">
        <v>2772</v>
      </c>
      <c r="DD248" s="13" t="s">
        <v>2772</v>
      </c>
      <c r="DE248" s="8">
        <v>0</v>
      </c>
      <c r="DF248" s="8">
        <v>0</v>
      </c>
      <c r="DG248" s="8">
        <v>0</v>
      </c>
      <c r="DH248" s="8">
        <v>0</v>
      </c>
      <c r="DI248" s="17">
        <v>0</v>
      </c>
    </row>
    <row r="249" s="1" customFormat="1" ht="15.4" customHeight="1" spans="1:113">
      <c r="A249" s="9" t="s">
        <v>3189</v>
      </c>
      <c r="B249" s="10"/>
      <c r="C249" s="10" t="s">
        <v>2275</v>
      </c>
      <c r="D249" s="10" t="s">
        <v>2777</v>
      </c>
      <c r="E249" s="8">
        <v>18371087</v>
      </c>
      <c r="F249" s="8">
        <v>6792051</v>
      </c>
      <c r="G249" s="8">
        <v>3757809</v>
      </c>
      <c r="H249" s="8">
        <v>800237</v>
      </c>
      <c r="I249" s="8">
        <v>343723</v>
      </c>
      <c r="J249" s="8">
        <v>0</v>
      </c>
      <c r="K249" s="8">
        <v>0</v>
      </c>
      <c r="L249" s="8">
        <v>634557</v>
      </c>
      <c r="M249" s="8">
        <v>205236</v>
      </c>
      <c r="N249" s="8">
        <v>307430</v>
      </c>
      <c r="O249" s="8">
        <v>0</v>
      </c>
      <c r="P249" s="8">
        <v>42187</v>
      </c>
      <c r="Q249" s="8">
        <v>380382</v>
      </c>
      <c r="R249" s="8">
        <v>0</v>
      </c>
      <c r="S249" s="8">
        <v>320490</v>
      </c>
      <c r="T249" s="8">
        <v>1559832</v>
      </c>
      <c r="U249" s="8">
        <v>274688</v>
      </c>
      <c r="V249" s="8">
        <v>2900</v>
      </c>
      <c r="W249" s="8">
        <v>270000</v>
      </c>
      <c r="X249" s="8">
        <v>0</v>
      </c>
      <c r="Y249" s="8">
        <v>4960</v>
      </c>
      <c r="Z249" s="8">
        <v>59937</v>
      </c>
      <c r="AA249" s="8">
        <v>14519</v>
      </c>
      <c r="AB249" s="8">
        <v>0</v>
      </c>
      <c r="AC249" s="8">
        <v>0</v>
      </c>
      <c r="AD249" s="8">
        <v>316340</v>
      </c>
      <c r="AE249" s="8">
        <v>0</v>
      </c>
      <c r="AF249" s="8">
        <v>47157</v>
      </c>
      <c r="AG249" s="8">
        <v>0</v>
      </c>
      <c r="AH249" s="8">
        <v>28376</v>
      </c>
      <c r="AI249" s="8">
        <v>570</v>
      </c>
      <c r="AJ249" s="8">
        <v>188677</v>
      </c>
      <c r="AK249" s="8">
        <v>0</v>
      </c>
      <c r="AL249" s="8">
        <v>0</v>
      </c>
      <c r="AM249" s="8">
        <v>0</v>
      </c>
      <c r="AN249" s="8">
        <v>0</v>
      </c>
      <c r="AO249" s="8">
        <v>0</v>
      </c>
      <c r="AP249" s="8">
        <v>81446</v>
      </c>
      <c r="AQ249" s="8">
        <v>101808</v>
      </c>
      <c r="AR249" s="8">
        <v>16440</v>
      </c>
      <c r="AS249" s="8">
        <v>69730</v>
      </c>
      <c r="AT249" s="8">
        <v>0</v>
      </c>
      <c r="AU249" s="8">
        <v>82284</v>
      </c>
      <c r="AV249" s="8">
        <v>19204</v>
      </c>
      <c r="AW249" s="8">
        <v>0</v>
      </c>
      <c r="AX249" s="8">
        <v>0</v>
      </c>
      <c r="AY249" s="8">
        <v>0</v>
      </c>
      <c r="AZ249" s="8">
        <v>0</v>
      </c>
      <c r="BA249" s="8">
        <v>19204</v>
      </c>
      <c r="BB249" s="8">
        <v>0</v>
      </c>
      <c r="BC249" s="8">
        <v>0</v>
      </c>
      <c r="BD249" s="8">
        <v>0</v>
      </c>
      <c r="BE249" s="8">
        <v>0</v>
      </c>
      <c r="BF249" s="8">
        <v>0</v>
      </c>
      <c r="BG249" s="8">
        <v>0</v>
      </c>
      <c r="BH249" s="8">
        <v>0</v>
      </c>
      <c r="BI249" s="8">
        <v>0</v>
      </c>
      <c r="BJ249" s="8">
        <v>0</v>
      </c>
      <c r="BK249" s="8">
        <v>0</v>
      </c>
      <c r="BL249" s="8">
        <v>0</v>
      </c>
      <c r="BM249" s="8">
        <v>0</v>
      </c>
      <c r="BN249" s="13" t="s">
        <v>2772</v>
      </c>
      <c r="BO249" s="13" t="s">
        <v>2772</v>
      </c>
      <c r="BP249" s="13" t="s">
        <v>2772</v>
      </c>
      <c r="BQ249" s="13" t="s">
        <v>2772</v>
      </c>
      <c r="BR249" s="13" t="s">
        <v>2772</v>
      </c>
      <c r="BS249" s="13" t="s">
        <v>2772</v>
      </c>
      <c r="BT249" s="13" t="s">
        <v>2772</v>
      </c>
      <c r="BU249" s="13" t="s">
        <v>2772</v>
      </c>
      <c r="BV249" s="13" t="s">
        <v>2772</v>
      </c>
      <c r="BW249" s="13" t="s">
        <v>2772</v>
      </c>
      <c r="BX249" s="13" t="s">
        <v>2772</v>
      </c>
      <c r="BY249" s="13" t="s">
        <v>2772</v>
      </c>
      <c r="BZ249" s="13" t="s">
        <v>2772</v>
      </c>
      <c r="CA249" s="8">
        <v>0</v>
      </c>
      <c r="CB249" s="8">
        <v>0</v>
      </c>
      <c r="CC249" s="8">
        <v>0</v>
      </c>
      <c r="CD249" s="8">
        <v>0</v>
      </c>
      <c r="CE249" s="8">
        <v>0</v>
      </c>
      <c r="CF249" s="8">
        <v>0</v>
      </c>
      <c r="CG249" s="8">
        <v>0</v>
      </c>
      <c r="CH249" s="8">
        <v>0</v>
      </c>
      <c r="CI249" s="8">
        <v>0</v>
      </c>
      <c r="CJ249" s="8">
        <v>0</v>
      </c>
      <c r="CK249" s="8">
        <v>0</v>
      </c>
      <c r="CL249" s="8">
        <v>0</v>
      </c>
      <c r="CM249" s="8">
        <v>0</v>
      </c>
      <c r="CN249" s="8">
        <v>0</v>
      </c>
      <c r="CO249" s="8">
        <v>0</v>
      </c>
      <c r="CP249" s="8">
        <v>0</v>
      </c>
      <c r="CQ249" s="8">
        <v>0</v>
      </c>
      <c r="CR249" s="13" t="s">
        <v>2772</v>
      </c>
      <c r="CS249" s="13" t="s">
        <v>2772</v>
      </c>
      <c r="CT249" s="13" t="s">
        <v>2772</v>
      </c>
      <c r="CU249" s="8">
        <v>10000000</v>
      </c>
      <c r="CV249" s="8">
        <v>0</v>
      </c>
      <c r="CW249" s="8">
        <v>0</v>
      </c>
      <c r="CX249" s="8">
        <v>10000000</v>
      </c>
      <c r="CY249" s="8">
        <v>0</v>
      </c>
      <c r="CZ249" s="8">
        <v>0</v>
      </c>
      <c r="DA249" s="13" t="s">
        <v>2772</v>
      </c>
      <c r="DB249" s="13" t="s">
        <v>2772</v>
      </c>
      <c r="DC249" s="13" t="s">
        <v>2772</v>
      </c>
      <c r="DD249" s="13" t="s">
        <v>2772</v>
      </c>
      <c r="DE249" s="8">
        <v>0</v>
      </c>
      <c r="DF249" s="8">
        <v>0</v>
      </c>
      <c r="DG249" s="8">
        <v>0</v>
      </c>
      <c r="DH249" s="8">
        <v>0</v>
      </c>
      <c r="DI249" s="17">
        <v>0</v>
      </c>
    </row>
    <row r="250" s="1" customFormat="1" ht="15.4" customHeight="1" spans="1:113">
      <c r="A250" s="9" t="s">
        <v>3190</v>
      </c>
      <c r="B250" s="10"/>
      <c r="C250" s="10" t="s">
        <v>2275</v>
      </c>
      <c r="D250" s="10" t="s">
        <v>2791</v>
      </c>
      <c r="E250" s="8">
        <v>29760395.24</v>
      </c>
      <c r="F250" s="8">
        <v>27958183.4</v>
      </c>
      <c r="G250" s="8">
        <v>8356372</v>
      </c>
      <c r="H250" s="8">
        <v>2658542</v>
      </c>
      <c r="I250" s="8">
        <v>0</v>
      </c>
      <c r="J250" s="8">
        <v>0</v>
      </c>
      <c r="K250" s="8">
        <v>1114818</v>
      </c>
      <c r="L250" s="8">
        <v>9267470.4</v>
      </c>
      <c r="M250" s="8">
        <v>3501386.12</v>
      </c>
      <c r="N250" s="8">
        <v>847708.58</v>
      </c>
      <c r="O250" s="8">
        <v>0</v>
      </c>
      <c r="P250" s="8">
        <v>189556.3</v>
      </c>
      <c r="Q250" s="8">
        <v>0</v>
      </c>
      <c r="R250" s="8">
        <v>0</v>
      </c>
      <c r="S250" s="8">
        <v>2022330</v>
      </c>
      <c r="T250" s="8">
        <v>998198.64</v>
      </c>
      <c r="U250" s="8">
        <v>68839.7</v>
      </c>
      <c r="V250" s="8">
        <v>800</v>
      </c>
      <c r="W250" s="8">
        <v>900</v>
      </c>
      <c r="X250" s="8">
        <v>0</v>
      </c>
      <c r="Y250" s="8">
        <v>4420.8</v>
      </c>
      <c r="Z250" s="8">
        <v>33330.39</v>
      </c>
      <c r="AA250" s="8">
        <v>4800</v>
      </c>
      <c r="AB250" s="8">
        <v>0</v>
      </c>
      <c r="AC250" s="8">
        <v>0</v>
      </c>
      <c r="AD250" s="8">
        <v>247334.5</v>
      </c>
      <c r="AE250" s="8">
        <v>0</v>
      </c>
      <c r="AF250" s="8">
        <v>6450</v>
      </c>
      <c r="AG250" s="8">
        <v>0</v>
      </c>
      <c r="AH250" s="8">
        <v>0</v>
      </c>
      <c r="AI250" s="8">
        <v>9610</v>
      </c>
      <c r="AJ250" s="8">
        <v>41120</v>
      </c>
      <c r="AK250" s="8">
        <v>500</v>
      </c>
      <c r="AL250" s="8">
        <v>0</v>
      </c>
      <c r="AM250" s="8">
        <v>0</v>
      </c>
      <c r="AN250" s="8">
        <v>0</v>
      </c>
      <c r="AO250" s="8">
        <v>0</v>
      </c>
      <c r="AP250" s="8">
        <v>243195</v>
      </c>
      <c r="AQ250" s="8">
        <v>208909</v>
      </c>
      <c r="AR250" s="8">
        <v>44600.74</v>
      </c>
      <c r="AS250" s="8">
        <v>30019.51</v>
      </c>
      <c r="AT250" s="8">
        <v>13188</v>
      </c>
      <c r="AU250" s="8">
        <v>40181</v>
      </c>
      <c r="AV250" s="8">
        <v>804013.2</v>
      </c>
      <c r="AW250" s="8">
        <v>0</v>
      </c>
      <c r="AX250" s="8">
        <v>0</v>
      </c>
      <c r="AY250" s="8">
        <v>0</v>
      </c>
      <c r="AZ250" s="8">
        <v>364805.2</v>
      </c>
      <c r="BA250" s="8">
        <v>371100</v>
      </c>
      <c r="BB250" s="8">
        <v>500</v>
      </c>
      <c r="BC250" s="8">
        <v>0</v>
      </c>
      <c r="BD250" s="8">
        <v>0</v>
      </c>
      <c r="BE250" s="8">
        <v>0</v>
      </c>
      <c r="BF250" s="8">
        <v>0</v>
      </c>
      <c r="BG250" s="8">
        <v>0</v>
      </c>
      <c r="BH250" s="8">
        <v>67608</v>
      </c>
      <c r="BI250" s="8">
        <v>0</v>
      </c>
      <c r="BJ250" s="8">
        <v>0</v>
      </c>
      <c r="BK250" s="8">
        <v>0</v>
      </c>
      <c r="BL250" s="8">
        <v>0</v>
      </c>
      <c r="BM250" s="8">
        <v>0</v>
      </c>
      <c r="BN250" s="13" t="s">
        <v>2772</v>
      </c>
      <c r="BO250" s="13" t="s">
        <v>2772</v>
      </c>
      <c r="BP250" s="13" t="s">
        <v>2772</v>
      </c>
      <c r="BQ250" s="13" t="s">
        <v>2772</v>
      </c>
      <c r="BR250" s="13" t="s">
        <v>2772</v>
      </c>
      <c r="BS250" s="13" t="s">
        <v>2772</v>
      </c>
      <c r="BT250" s="13" t="s">
        <v>2772</v>
      </c>
      <c r="BU250" s="13" t="s">
        <v>2772</v>
      </c>
      <c r="BV250" s="13" t="s">
        <v>2772</v>
      </c>
      <c r="BW250" s="13" t="s">
        <v>2772</v>
      </c>
      <c r="BX250" s="13" t="s">
        <v>2772</v>
      </c>
      <c r="BY250" s="13" t="s">
        <v>2772</v>
      </c>
      <c r="BZ250" s="13" t="s">
        <v>2772</v>
      </c>
      <c r="CA250" s="8">
        <v>0</v>
      </c>
      <c r="CB250" s="8">
        <v>0</v>
      </c>
      <c r="CC250" s="8">
        <v>0</v>
      </c>
      <c r="CD250" s="8">
        <v>0</v>
      </c>
      <c r="CE250" s="8">
        <v>0</v>
      </c>
      <c r="CF250" s="8">
        <v>0</v>
      </c>
      <c r="CG250" s="8">
        <v>0</v>
      </c>
      <c r="CH250" s="8">
        <v>0</v>
      </c>
      <c r="CI250" s="8">
        <v>0</v>
      </c>
      <c r="CJ250" s="8">
        <v>0</v>
      </c>
      <c r="CK250" s="8">
        <v>0</v>
      </c>
      <c r="CL250" s="8">
        <v>0</v>
      </c>
      <c r="CM250" s="8">
        <v>0</v>
      </c>
      <c r="CN250" s="8">
        <v>0</v>
      </c>
      <c r="CO250" s="8">
        <v>0</v>
      </c>
      <c r="CP250" s="8">
        <v>0</v>
      </c>
      <c r="CQ250" s="8">
        <v>0</v>
      </c>
      <c r="CR250" s="13" t="s">
        <v>2772</v>
      </c>
      <c r="CS250" s="13" t="s">
        <v>2772</v>
      </c>
      <c r="CT250" s="13" t="s">
        <v>2772</v>
      </c>
      <c r="CU250" s="8">
        <v>0</v>
      </c>
      <c r="CV250" s="8">
        <v>0</v>
      </c>
      <c r="CW250" s="8">
        <v>0</v>
      </c>
      <c r="CX250" s="8">
        <v>0</v>
      </c>
      <c r="CY250" s="8">
        <v>0</v>
      </c>
      <c r="CZ250" s="8">
        <v>0</v>
      </c>
      <c r="DA250" s="13" t="s">
        <v>2772</v>
      </c>
      <c r="DB250" s="13" t="s">
        <v>2772</v>
      </c>
      <c r="DC250" s="13" t="s">
        <v>2772</v>
      </c>
      <c r="DD250" s="13" t="s">
        <v>2772</v>
      </c>
      <c r="DE250" s="8">
        <v>0</v>
      </c>
      <c r="DF250" s="8">
        <v>0</v>
      </c>
      <c r="DG250" s="8">
        <v>0</v>
      </c>
      <c r="DH250" s="8">
        <v>0</v>
      </c>
      <c r="DI250" s="17">
        <v>0</v>
      </c>
    </row>
    <row r="251" s="1" customFormat="1" ht="15.4" customHeight="1" spans="1:113">
      <c r="A251" s="9" t="s">
        <v>3191</v>
      </c>
      <c r="B251" s="10"/>
      <c r="C251" s="10" t="s">
        <v>2275</v>
      </c>
      <c r="D251" s="10" t="s">
        <v>1441</v>
      </c>
      <c r="E251" s="8">
        <v>22467516.53</v>
      </c>
      <c r="F251" s="8">
        <v>3474294.75</v>
      </c>
      <c r="G251" s="8">
        <v>1215622.06</v>
      </c>
      <c r="H251" s="8">
        <v>757136</v>
      </c>
      <c r="I251" s="8">
        <v>676723</v>
      </c>
      <c r="J251" s="8">
        <v>0</v>
      </c>
      <c r="K251" s="8">
        <v>0</v>
      </c>
      <c r="L251" s="8">
        <v>314502.84</v>
      </c>
      <c r="M251" s="8">
        <v>44750.32</v>
      </c>
      <c r="N251" s="8">
        <v>185762.6</v>
      </c>
      <c r="O251" s="8">
        <v>0</v>
      </c>
      <c r="P251" s="8">
        <v>24175.53</v>
      </c>
      <c r="Q251" s="8">
        <v>168249.4</v>
      </c>
      <c r="R251" s="8">
        <v>2200</v>
      </c>
      <c r="S251" s="8">
        <v>85173</v>
      </c>
      <c r="T251" s="8">
        <v>1997196.78</v>
      </c>
      <c r="U251" s="8">
        <v>88431.2</v>
      </c>
      <c r="V251" s="8">
        <v>110861</v>
      </c>
      <c r="W251" s="8">
        <v>498200</v>
      </c>
      <c r="X251" s="8">
        <v>1512</v>
      </c>
      <c r="Y251" s="8">
        <v>8012</v>
      </c>
      <c r="Z251" s="8">
        <v>26799.66</v>
      </c>
      <c r="AA251" s="8">
        <v>15862</v>
      </c>
      <c r="AB251" s="8">
        <v>555</v>
      </c>
      <c r="AC251" s="8">
        <v>18100</v>
      </c>
      <c r="AD251" s="8">
        <v>171254.5</v>
      </c>
      <c r="AE251" s="8">
        <v>0</v>
      </c>
      <c r="AF251" s="8">
        <v>51912</v>
      </c>
      <c r="AG251" s="8">
        <v>0</v>
      </c>
      <c r="AH251" s="8">
        <v>112103</v>
      </c>
      <c r="AI251" s="8">
        <v>7210</v>
      </c>
      <c r="AJ251" s="8">
        <v>124504</v>
      </c>
      <c r="AK251" s="8">
        <v>0</v>
      </c>
      <c r="AL251" s="8">
        <v>0</v>
      </c>
      <c r="AM251" s="8">
        <v>0</v>
      </c>
      <c r="AN251" s="8">
        <v>25000</v>
      </c>
      <c r="AO251" s="8">
        <v>360915.42</v>
      </c>
      <c r="AP251" s="8">
        <v>55364</v>
      </c>
      <c r="AQ251" s="8">
        <v>175074</v>
      </c>
      <c r="AR251" s="8">
        <v>0</v>
      </c>
      <c r="AS251" s="8">
        <v>67357</v>
      </c>
      <c r="AT251" s="8">
        <v>0</v>
      </c>
      <c r="AU251" s="8">
        <v>78170</v>
      </c>
      <c r="AV251" s="8">
        <v>961653</v>
      </c>
      <c r="AW251" s="8">
        <v>0</v>
      </c>
      <c r="AX251" s="8">
        <v>0</v>
      </c>
      <c r="AY251" s="8">
        <v>0</v>
      </c>
      <c r="AZ251" s="8">
        <v>906898</v>
      </c>
      <c r="BA251" s="8">
        <v>4755</v>
      </c>
      <c r="BB251" s="8">
        <v>50000</v>
      </c>
      <c r="BC251" s="8">
        <v>0</v>
      </c>
      <c r="BD251" s="8">
        <v>0</v>
      </c>
      <c r="BE251" s="8">
        <v>0</v>
      </c>
      <c r="BF251" s="8">
        <v>0</v>
      </c>
      <c r="BG251" s="8">
        <v>0</v>
      </c>
      <c r="BH251" s="8">
        <v>0</v>
      </c>
      <c r="BI251" s="8">
        <v>0</v>
      </c>
      <c r="BJ251" s="8">
        <v>0</v>
      </c>
      <c r="BK251" s="8">
        <v>0</v>
      </c>
      <c r="BL251" s="8">
        <v>0</v>
      </c>
      <c r="BM251" s="8">
        <v>0</v>
      </c>
      <c r="BN251" s="13" t="s">
        <v>2772</v>
      </c>
      <c r="BO251" s="13" t="s">
        <v>2772</v>
      </c>
      <c r="BP251" s="13" t="s">
        <v>2772</v>
      </c>
      <c r="BQ251" s="13" t="s">
        <v>2772</v>
      </c>
      <c r="BR251" s="13" t="s">
        <v>2772</v>
      </c>
      <c r="BS251" s="13" t="s">
        <v>2772</v>
      </c>
      <c r="BT251" s="13" t="s">
        <v>2772</v>
      </c>
      <c r="BU251" s="13" t="s">
        <v>2772</v>
      </c>
      <c r="BV251" s="13" t="s">
        <v>2772</v>
      </c>
      <c r="BW251" s="13" t="s">
        <v>2772</v>
      </c>
      <c r="BX251" s="13" t="s">
        <v>2772</v>
      </c>
      <c r="BY251" s="13" t="s">
        <v>2772</v>
      </c>
      <c r="BZ251" s="13" t="s">
        <v>2772</v>
      </c>
      <c r="CA251" s="8">
        <v>834500</v>
      </c>
      <c r="CB251" s="8">
        <v>0</v>
      </c>
      <c r="CC251" s="8">
        <v>84500</v>
      </c>
      <c r="CD251" s="8">
        <v>0</v>
      </c>
      <c r="CE251" s="8">
        <v>0</v>
      </c>
      <c r="CF251" s="8">
        <v>0</v>
      </c>
      <c r="CG251" s="8">
        <v>750000</v>
      </c>
      <c r="CH251" s="8">
        <v>0</v>
      </c>
      <c r="CI251" s="8">
        <v>0</v>
      </c>
      <c r="CJ251" s="8">
        <v>0</v>
      </c>
      <c r="CK251" s="8">
        <v>0</v>
      </c>
      <c r="CL251" s="8">
        <v>0</v>
      </c>
      <c r="CM251" s="8">
        <v>0</v>
      </c>
      <c r="CN251" s="8">
        <v>0</v>
      </c>
      <c r="CO251" s="8">
        <v>0</v>
      </c>
      <c r="CP251" s="8">
        <v>0</v>
      </c>
      <c r="CQ251" s="8">
        <v>0</v>
      </c>
      <c r="CR251" s="13" t="s">
        <v>2772</v>
      </c>
      <c r="CS251" s="13" t="s">
        <v>2772</v>
      </c>
      <c r="CT251" s="13" t="s">
        <v>2772</v>
      </c>
      <c r="CU251" s="8">
        <v>15199872</v>
      </c>
      <c r="CV251" s="8">
        <v>0</v>
      </c>
      <c r="CW251" s="8">
        <v>0</v>
      </c>
      <c r="CX251" s="8">
        <v>3519872</v>
      </c>
      <c r="CY251" s="8">
        <v>10660000</v>
      </c>
      <c r="CZ251" s="8">
        <v>1020000</v>
      </c>
      <c r="DA251" s="13" t="s">
        <v>2772</v>
      </c>
      <c r="DB251" s="13" t="s">
        <v>2772</v>
      </c>
      <c r="DC251" s="13" t="s">
        <v>2772</v>
      </c>
      <c r="DD251" s="13" t="s">
        <v>2772</v>
      </c>
      <c r="DE251" s="8">
        <v>0</v>
      </c>
      <c r="DF251" s="8">
        <v>0</v>
      </c>
      <c r="DG251" s="8">
        <v>0</v>
      </c>
      <c r="DH251" s="8">
        <v>0</v>
      </c>
      <c r="DI251" s="17">
        <v>0</v>
      </c>
    </row>
    <row r="252" s="1" customFormat="1" ht="15.4" customHeight="1" spans="1:113">
      <c r="A252" s="9" t="s">
        <v>3192</v>
      </c>
      <c r="B252" s="10"/>
      <c r="C252" s="10" t="s">
        <v>2275</v>
      </c>
      <c r="D252" s="10" t="s">
        <v>3193</v>
      </c>
      <c r="E252" s="8">
        <v>15098624.82</v>
      </c>
      <c r="F252" s="8">
        <v>2102929.05</v>
      </c>
      <c r="G252" s="8">
        <v>652798.06</v>
      </c>
      <c r="H252" s="8">
        <v>555676</v>
      </c>
      <c r="I252" s="8">
        <v>396000</v>
      </c>
      <c r="J252" s="8">
        <v>0</v>
      </c>
      <c r="K252" s="8">
        <v>0</v>
      </c>
      <c r="L252" s="8">
        <v>194226.48</v>
      </c>
      <c r="M252" s="8">
        <v>44750.32</v>
      </c>
      <c r="N252" s="8">
        <v>131588.8</v>
      </c>
      <c r="O252" s="8">
        <v>0</v>
      </c>
      <c r="P252" s="8">
        <v>18963.99</v>
      </c>
      <c r="Q252" s="8">
        <v>98925.4</v>
      </c>
      <c r="R252" s="8">
        <v>0</v>
      </c>
      <c r="S252" s="8">
        <v>10000</v>
      </c>
      <c r="T252" s="8">
        <v>681518.77</v>
      </c>
      <c r="U252" s="8">
        <v>29788.2</v>
      </c>
      <c r="V252" s="8">
        <v>79800</v>
      </c>
      <c r="W252" s="8">
        <v>500</v>
      </c>
      <c r="X252" s="8">
        <v>1512</v>
      </c>
      <c r="Y252" s="8">
        <v>8012</v>
      </c>
      <c r="Z252" s="8">
        <v>8805.07</v>
      </c>
      <c r="AA252" s="8">
        <v>6862</v>
      </c>
      <c r="AB252" s="8">
        <v>0</v>
      </c>
      <c r="AC252" s="8">
        <v>0</v>
      </c>
      <c r="AD252" s="8">
        <v>109124.5</v>
      </c>
      <c r="AE252" s="8">
        <v>0</v>
      </c>
      <c r="AF252" s="8">
        <v>47152</v>
      </c>
      <c r="AG252" s="8">
        <v>0</v>
      </c>
      <c r="AH252" s="8">
        <v>50104</v>
      </c>
      <c r="AI252" s="8">
        <v>2040</v>
      </c>
      <c r="AJ252" s="8">
        <v>69471</v>
      </c>
      <c r="AK252" s="8">
        <v>0</v>
      </c>
      <c r="AL252" s="8">
        <v>0</v>
      </c>
      <c r="AM252" s="8">
        <v>0</v>
      </c>
      <c r="AN252" s="8">
        <v>25000</v>
      </c>
      <c r="AO252" s="8">
        <v>0</v>
      </c>
      <c r="AP252" s="8">
        <v>55364</v>
      </c>
      <c r="AQ252" s="8">
        <v>119777</v>
      </c>
      <c r="AR252" s="8">
        <v>0</v>
      </c>
      <c r="AS252" s="8">
        <v>34767</v>
      </c>
      <c r="AT252" s="8">
        <v>0</v>
      </c>
      <c r="AU252" s="8">
        <v>33440</v>
      </c>
      <c r="AV252" s="8">
        <v>634177</v>
      </c>
      <c r="AW252" s="8">
        <v>0</v>
      </c>
      <c r="AX252" s="8">
        <v>0</v>
      </c>
      <c r="AY252" s="8">
        <v>0</v>
      </c>
      <c r="AZ252" s="8">
        <v>584177</v>
      </c>
      <c r="BA252" s="8">
        <v>0</v>
      </c>
      <c r="BB252" s="8">
        <v>50000</v>
      </c>
      <c r="BC252" s="8">
        <v>0</v>
      </c>
      <c r="BD252" s="8">
        <v>0</v>
      </c>
      <c r="BE252" s="8">
        <v>0</v>
      </c>
      <c r="BF252" s="8">
        <v>0</v>
      </c>
      <c r="BG252" s="8">
        <v>0</v>
      </c>
      <c r="BH252" s="8">
        <v>0</v>
      </c>
      <c r="BI252" s="8">
        <v>0</v>
      </c>
      <c r="BJ252" s="8">
        <v>0</v>
      </c>
      <c r="BK252" s="8">
        <v>0</v>
      </c>
      <c r="BL252" s="8">
        <v>0</v>
      </c>
      <c r="BM252" s="8">
        <v>0</v>
      </c>
      <c r="BN252" s="13" t="s">
        <v>2772</v>
      </c>
      <c r="BO252" s="13" t="s">
        <v>2772</v>
      </c>
      <c r="BP252" s="13" t="s">
        <v>2772</v>
      </c>
      <c r="BQ252" s="13" t="s">
        <v>2772</v>
      </c>
      <c r="BR252" s="13" t="s">
        <v>2772</v>
      </c>
      <c r="BS252" s="13" t="s">
        <v>2772</v>
      </c>
      <c r="BT252" s="13" t="s">
        <v>2772</v>
      </c>
      <c r="BU252" s="13" t="s">
        <v>2772</v>
      </c>
      <c r="BV252" s="13" t="s">
        <v>2772</v>
      </c>
      <c r="BW252" s="13" t="s">
        <v>2772</v>
      </c>
      <c r="BX252" s="13" t="s">
        <v>2772</v>
      </c>
      <c r="BY252" s="13" t="s">
        <v>2772</v>
      </c>
      <c r="BZ252" s="13" t="s">
        <v>2772</v>
      </c>
      <c r="CA252" s="8">
        <v>0</v>
      </c>
      <c r="CB252" s="8">
        <v>0</v>
      </c>
      <c r="CC252" s="8">
        <v>0</v>
      </c>
      <c r="CD252" s="8">
        <v>0</v>
      </c>
      <c r="CE252" s="8">
        <v>0</v>
      </c>
      <c r="CF252" s="8">
        <v>0</v>
      </c>
      <c r="CG252" s="8">
        <v>0</v>
      </c>
      <c r="CH252" s="8">
        <v>0</v>
      </c>
      <c r="CI252" s="8">
        <v>0</v>
      </c>
      <c r="CJ252" s="8">
        <v>0</v>
      </c>
      <c r="CK252" s="8">
        <v>0</v>
      </c>
      <c r="CL252" s="8">
        <v>0</v>
      </c>
      <c r="CM252" s="8">
        <v>0</v>
      </c>
      <c r="CN252" s="8">
        <v>0</v>
      </c>
      <c r="CO252" s="8">
        <v>0</v>
      </c>
      <c r="CP252" s="8">
        <v>0</v>
      </c>
      <c r="CQ252" s="8">
        <v>0</v>
      </c>
      <c r="CR252" s="13" t="s">
        <v>2772</v>
      </c>
      <c r="CS252" s="13" t="s">
        <v>2772</v>
      </c>
      <c r="CT252" s="13" t="s">
        <v>2772</v>
      </c>
      <c r="CU252" s="8">
        <v>11680000</v>
      </c>
      <c r="CV252" s="8">
        <v>0</v>
      </c>
      <c r="CW252" s="8">
        <v>0</v>
      </c>
      <c r="CX252" s="8">
        <v>0</v>
      </c>
      <c r="CY252" s="8">
        <v>10660000</v>
      </c>
      <c r="CZ252" s="8">
        <v>1020000</v>
      </c>
      <c r="DA252" s="13" t="s">
        <v>2772</v>
      </c>
      <c r="DB252" s="13" t="s">
        <v>2772</v>
      </c>
      <c r="DC252" s="13" t="s">
        <v>2772</v>
      </c>
      <c r="DD252" s="13" t="s">
        <v>2772</v>
      </c>
      <c r="DE252" s="8">
        <v>0</v>
      </c>
      <c r="DF252" s="8">
        <v>0</v>
      </c>
      <c r="DG252" s="8">
        <v>0</v>
      </c>
      <c r="DH252" s="8">
        <v>0</v>
      </c>
      <c r="DI252" s="17">
        <v>0</v>
      </c>
    </row>
    <row r="253" s="1" customFormat="1" ht="15.4" customHeight="1" spans="1:113">
      <c r="A253" s="9" t="s">
        <v>3194</v>
      </c>
      <c r="B253" s="10"/>
      <c r="C253" s="10" t="s">
        <v>2275</v>
      </c>
      <c r="D253" s="10" t="s">
        <v>2777</v>
      </c>
      <c r="E253" s="8">
        <v>15098624.82</v>
      </c>
      <c r="F253" s="8">
        <v>2102929.05</v>
      </c>
      <c r="G253" s="8">
        <v>652798.06</v>
      </c>
      <c r="H253" s="8">
        <v>555676</v>
      </c>
      <c r="I253" s="8">
        <v>396000</v>
      </c>
      <c r="J253" s="8">
        <v>0</v>
      </c>
      <c r="K253" s="8">
        <v>0</v>
      </c>
      <c r="L253" s="8">
        <v>194226.48</v>
      </c>
      <c r="M253" s="8">
        <v>44750.32</v>
      </c>
      <c r="N253" s="8">
        <v>131588.8</v>
      </c>
      <c r="O253" s="8">
        <v>0</v>
      </c>
      <c r="P253" s="8">
        <v>18963.99</v>
      </c>
      <c r="Q253" s="8">
        <v>98925.4</v>
      </c>
      <c r="R253" s="8">
        <v>0</v>
      </c>
      <c r="S253" s="8">
        <v>10000</v>
      </c>
      <c r="T253" s="8">
        <v>681518.77</v>
      </c>
      <c r="U253" s="8">
        <v>29788.2</v>
      </c>
      <c r="V253" s="8">
        <v>79800</v>
      </c>
      <c r="W253" s="8">
        <v>500</v>
      </c>
      <c r="X253" s="8">
        <v>1512</v>
      </c>
      <c r="Y253" s="8">
        <v>8012</v>
      </c>
      <c r="Z253" s="8">
        <v>8805.07</v>
      </c>
      <c r="AA253" s="8">
        <v>6862</v>
      </c>
      <c r="AB253" s="8">
        <v>0</v>
      </c>
      <c r="AC253" s="8">
        <v>0</v>
      </c>
      <c r="AD253" s="8">
        <v>109124.5</v>
      </c>
      <c r="AE253" s="8">
        <v>0</v>
      </c>
      <c r="AF253" s="8">
        <v>47152</v>
      </c>
      <c r="AG253" s="8">
        <v>0</v>
      </c>
      <c r="AH253" s="8">
        <v>50104</v>
      </c>
      <c r="AI253" s="8">
        <v>2040</v>
      </c>
      <c r="AJ253" s="8">
        <v>69471</v>
      </c>
      <c r="AK253" s="8">
        <v>0</v>
      </c>
      <c r="AL253" s="8">
        <v>0</v>
      </c>
      <c r="AM253" s="8">
        <v>0</v>
      </c>
      <c r="AN253" s="8">
        <v>25000</v>
      </c>
      <c r="AO253" s="8">
        <v>0</v>
      </c>
      <c r="AP253" s="8">
        <v>55364</v>
      </c>
      <c r="AQ253" s="8">
        <v>119777</v>
      </c>
      <c r="AR253" s="8">
        <v>0</v>
      </c>
      <c r="AS253" s="8">
        <v>34767</v>
      </c>
      <c r="AT253" s="8">
        <v>0</v>
      </c>
      <c r="AU253" s="8">
        <v>33440</v>
      </c>
      <c r="AV253" s="8">
        <v>634177</v>
      </c>
      <c r="AW253" s="8">
        <v>0</v>
      </c>
      <c r="AX253" s="8">
        <v>0</v>
      </c>
      <c r="AY253" s="8">
        <v>0</v>
      </c>
      <c r="AZ253" s="8">
        <v>584177</v>
      </c>
      <c r="BA253" s="8">
        <v>0</v>
      </c>
      <c r="BB253" s="8">
        <v>50000</v>
      </c>
      <c r="BC253" s="8">
        <v>0</v>
      </c>
      <c r="BD253" s="8">
        <v>0</v>
      </c>
      <c r="BE253" s="8">
        <v>0</v>
      </c>
      <c r="BF253" s="8">
        <v>0</v>
      </c>
      <c r="BG253" s="8">
        <v>0</v>
      </c>
      <c r="BH253" s="8">
        <v>0</v>
      </c>
      <c r="BI253" s="8">
        <v>0</v>
      </c>
      <c r="BJ253" s="8">
        <v>0</v>
      </c>
      <c r="BK253" s="8">
        <v>0</v>
      </c>
      <c r="BL253" s="8">
        <v>0</v>
      </c>
      <c r="BM253" s="8">
        <v>0</v>
      </c>
      <c r="BN253" s="13" t="s">
        <v>2772</v>
      </c>
      <c r="BO253" s="13" t="s">
        <v>2772</v>
      </c>
      <c r="BP253" s="13" t="s">
        <v>2772</v>
      </c>
      <c r="BQ253" s="13" t="s">
        <v>2772</v>
      </c>
      <c r="BR253" s="13" t="s">
        <v>2772</v>
      </c>
      <c r="BS253" s="13" t="s">
        <v>2772</v>
      </c>
      <c r="BT253" s="13" t="s">
        <v>2772</v>
      </c>
      <c r="BU253" s="13" t="s">
        <v>2772</v>
      </c>
      <c r="BV253" s="13" t="s">
        <v>2772</v>
      </c>
      <c r="BW253" s="13" t="s">
        <v>2772</v>
      </c>
      <c r="BX253" s="13" t="s">
        <v>2772</v>
      </c>
      <c r="BY253" s="13" t="s">
        <v>2772</v>
      </c>
      <c r="BZ253" s="13" t="s">
        <v>2772</v>
      </c>
      <c r="CA253" s="8">
        <v>0</v>
      </c>
      <c r="CB253" s="8">
        <v>0</v>
      </c>
      <c r="CC253" s="8">
        <v>0</v>
      </c>
      <c r="CD253" s="8">
        <v>0</v>
      </c>
      <c r="CE253" s="8">
        <v>0</v>
      </c>
      <c r="CF253" s="8">
        <v>0</v>
      </c>
      <c r="CG253" s="8">
        <v>0</v>
      </c>
      <c r="CH253" s="8">
        <v>0</v>
      </c>
      <c r="CI253" s="8">
        <v>0</v>
      </c>
      <c r="CJ253" s="8">
        <v>0</v>
      </c>
      <c r="CK253" s="8">
        <v>0</v>
      </c>
      <c r="CL253" s="8">
        <v>0</v>
      </c>
      <c r="CM253" s="8">
        <v>0</v>
      </c>
      <c r="CN253" s="8">
        <v>0</v>
      </c>
      <c r="CO253" s="8">
        <v>0</v>
      </c>
      <c r="CP253" s="8">
        <v>0</v>
      </c>
      <c r="CQ253" s="8">
        <v>0</v>
      </c>
      <c r="CR253" s="13" t="s">
        <v>2772</v>
      </c>
      <c r="CS253" s="13" t="s">
        <v>2772</v>
      </c>
      <c r="CT253" s="13" t="s">
        <v>2772</v>
      </c>
      <c r="CU253" s="8">
        <v>11680000</v>
      </c>
      <c r="CV253" s="8">
        <v>0</v>
      </c>
      <c r="CW253" s="8">
        <v>0</v>
      </c>
      <c r="CX253" s="8">
        <v>0</v>
      </c>
      <c r="CY253" s="8">
        <v>10660000</v>
      </c>
      <c r="CZ253" s="8">
        <v>1020000</v>
      </c>
      <c r="DA253" s="13" t="s">
        <v>2772</v>
      </c>
      <c r="DB253" s="13" t="s">
        <v>2772</v>
      </c>
      <c r="DC253" s="13" t="s">
        <v>2772</v>
      </c>
      <c r="DD253" s="13" t="s">
        <v>2772</v>
      </c>
      <c r="DE253" s="8">
        <v>0</v>
      </c>
      <c r="DF253" s="8">
        <v>0</v>
      </c>
      <c r="DG253" s="8">
        <v>0</v>
      </c>
      <c r="DH253" s="8">
        <v>0</v>
      </c>
      <c r="DI253" s="17">
        <v>0</v>
      </c>
    </row>
    <row r="254" s="1" customFormat="1" ht="15.4" customHeight="1" spans="1:113">
      <c r="A254" s="9" t="s">
        <v>3195</v>
      </c>
      <c r="B254" s="10"/>
      <c r="C254" s="10" t="s">
        <v>2275</v>
      </c>
      <c r="D254" s="10" t="s">
        <v>3196</v>
      </c>
      <c r="E254" s="8">
        <v>7368891.71</v>
      </c>
      <c r="F254" s="8">
        <v>1371365.7</v>
      </c>
      <c r="G254" s="8">
        <v>562824</v>
      </c>
      <c r="H254" s="8">
        <v>201460</v>
      </c>
      <c r="I254" s="8">
        <v>280723</v>
      </c>
      <c r="J254" s="8">
        <v>0</v>
      </c>
      <c r="K254" s="8">
        <v>0</v>
      </c>
      <c r="L254" s="8">
        <v>120276.36</v>
      </c>
      <c r="M254" s="8">
        <v>0</v>
      </c>
      <c r="N254" s="8">
        <v>54173.8</v>
      </c>
      <c r="O254" s="8">
        <v>0</v>
      </c>
      <c r="P254" s="8">
        <v>5211.54</v>
      </c>
      <c r="Q254" s="8">
        <v>69324</v>
      </c>
      <c r="R254" s="8">
        <v>2200</v>
      </c>
      <c r="S254" s="8">
        <v>75173</v>
      </c>
      <c r="T254" s="8">
        <v>1315678.01</v>
      </c>
      <c r="U254" s="8">
        <v>58643</v>
      </c>
      <c r="V254" s="8">
        <v>31061</v>
      </c>
      <c r="W254" s="8">
        <v>497700</v>
      </c>
      <c r="X254" s="8">
        <v>0</v>
      </c>
      <c r="Y254" s="8">
        <v>0</v>
      </c>
      <c r="Z254" s="8">
        <v>17994.59</v>
      </c>
      <c r="AA254" s="8">
        <v>9000</v>
      </c>
      <c r="AB254" s="8">
        <v>555</v>
      </c>
      <c r="AC254" s="8">
        <v>18100</v>
      </c>
      <c r="AD254" s="8">
        <v>62130</v>
      </c>
      <c r="AE254" s="8">
        <v>0</v>
      </c>
      <c r="AF254" s="8">
        <v>4760</v>
      </c>
      <c r="AG254" s="8">
        <v>0</v>
      </c>
      <c r="AH254" s="8">
        <v>61999</v>
      </c>
      <c r="AI254" s="8">
        <v>5170</v>
      </c>
      <c r="AJ254" s="8">
        <v>55033</v>
      </c>
      <c r="AK254" s="8">
        <v>0</v>
      </c>
      <c r="AL254" s="8">
        <v>0</v>
      </c>
      <c r="AM254" s="8">
        <v>0</v>
      </c>
      <c r="AN254" s="8">
        <v>0</v>
      </c>
      <c r="AO254" s="8">
        <v>360915.42</v>
      </c>
      <c r="AP254" s="8">
        <v>0</v>
      </c>
      <c r="AQ254" s="8">
        <v>55297</v>
      </c>
      <c r="AR254" s="8">
        <v>0</v>
      </c>
      <c r="AS254" s="8">
        <v>32590</v>
      </c>
      <c r="AT254" s="8">
        <v>0</v>
      </c>
      <c r="AU254" s="8">
        <v>44730</v>
      </c>
      <c r="AV254" s="8">
        <v>327476</v>
      </c>
      <c r="AW254" s="8">
        <v>0</v>
      </c>
      <c r="AX254" s="8">
        <v>0</v>
      </c>
      <c r="AY254" s="8">
        <v>0</v>
      </c>
      <c r="AZ254" s="8">
        <v>322721</v>
      </c>
      <c r="BA254" s="8">
        <v>4755</v>
      </c>
      <c r="BB254" s="8">
        <v>0</v>
      </c>
      <c r="BC254" s="8">
        <v>0</v>
      </c>
      <c r="BD254" s="8">
        <v>0</v>
      </c>
      <c r="BE254" s="8">
        <v>0</v>
      </c>
      <c r="BF254" s="8">
        <v>0</v>
      </c>
      <c r="BG254" s="8">
        <v>0</v>
      </c>
      <c r="BH254" s="8">
        <v>0</v>
      </c>
      <c r="BI254" s="8">
        <v>0</v>
      </c>
      <c r="BJ254" s="8">
        <v>0</v>
      </c>
      <c r="BK254" s="8">
        <v>0</v>
      </c>
      <c r="BL254" s="8">
        <v>0</v>
      </c>
      <c r="BM254" s="8">
        <v>0</v>
      </c>
      <c r="BN254" s="13" t="s">
        <v>2772</v>
      </c>
      <c r="BO254" s="13" t="s">
        <v>2772</v>
      </c>
      <c r="BP254" s="13" t="s">
        <v>2772</v>
      </c>
      <c r="BQ254" s="13" t="s">
        <v>2772</v>
      </c>
      <c r="BR254" s="13" t="s">
        <v>2772</v>
      </c>
      <c r="BS254" s="13" t="s">
        <v>2772</v>
      </c>
      <c r="BT254" s="13" t="s">
        <v>2772</v>
      </c>
      <c r="BU254" s="13" t="s">
        <v>2772</v>
      </c>
      <c r="BV254" s="13" t="s">
        <v>2772</v>
      </c>
      <c r="BW254" s="13" t="s">
        <v>2772</v>
      </c>
      <c r="BX254" s="13" t="s">
        <v>2772</v>
      </c>
      <c r="BY254" s="13" t="s">
        <v>2772</v>
      </c>
      <c r="BZ254" s="13" t="s">
        <v>2772</v>
      </c>
      <c r="CA254" s="8">
        <v>834500</v>
      </c>
      <c r="CB254" s="8">
        <v>0</v>
      </c>
      <c r="CC254" s="8">
        <v>84500</v>
      </c>
      <c r="CD254" s="8">
        <v>0</v>
      </c>
      <c r="CE254" s="8">
        <v>0</v>
      </c>
      <c r="CF254" s="8">
        <v>0</v>
      </c>
      <c r="CG254" s="8">
        <v>750000</v>
      </c>
      <c r="CH254" s="8">
        <v>0</v>
      </c>
      <c r="CI254" s="8">
        <v>0</v>
      </c>
      <c r="CJ254" s="8">
        <v>0</v>
      </c>
      <c r="CK254" s="8">
        <v>0</v>
      </c>
      <c r="CL254" s="8">
        <v>0</v>
      </c>
      <c r="CM254" s="8">
        <v>0</v>
      </c>
      <c r="CN254" s="8">
        <v>0</v>
      </c>
      <c r="CO254" s="8">
        <v>0</v>
      </c>
      <c r="CP254" s="8">
        <v>0</v>
      </c>
      <c r="CQ254" s="8">
        <v>0</v>
      </c>
      <c r="CR254" s="13" t="s">
        <v>2772</v>
      </c>
      <c r="CS254" s="13" t="s">
        <v>2772</v>
      </c>
      <c r="CT254" s="13" t="s">
        <v>2772</v>
      </c>
      <c r="CU254" s="8">
        <v>3519872</v>
      </c>
      <c r="CV254" s="8">
        <v>0</v>
      </c>
      <c r="CW254" s="8">
        <v>0</v>
      </c>
      <c r="CX254" s="8">
        <v>3519872</v>
      </c>
      <c r="CY254" s="8">
        <v>0</v>
      </c>
      <c r="CZ254" s="8">
        <v>0</v>
      </c>
      <c r="DA254" s="13" t="s">
        <v>2772</v>
      </c>
      <c r="DB254" s="13" t="s">
        <v>2772</v>
      </c>
      <c r="DC254" s="13" t="s">
        <v>2772</v>
      </c>
      <c r="DD254" s="13" t="s">
        <v>2772</v>
      </c>
      <c r="DE254" s="8">
        <v>0</v>
      </c>
      <c r="DF254" s="8">
        <v>0</v>
      </c>
      <c r="DG254" s="8">
        <v>0</v>
      </c>
      <c r="DH254" s="8">
        <v>0</v>
      </c>
      <c r="DI254" s="17">
        <v>0</v>
      </c>
    </row>
    <row r="255" s="1" customFormat="1" ht="15.4" customHeight="1" spans="1:113">
      <c r="A255" s="9" t="s">
        <v>3197</v>
      </c>
      <c r="B255" s="10"/>
      <c r="C255" s="10" t="s">
        <v>2275</v>
      </c>
      <c r="D255" s="10" t="s">
        <v>2791</v>
      </c>
      <c r="E255" s="8">
        <v>7368891.71</v>
      </c>
      <c r="F255" s="8">
        <v>1371365.7</v>
      </c>
      <c r="G255" s="8">
        <v>562824</v>
      </c>
      <c r="H255" s="8">
        <v>201460</v>
      </c>
      <c r="I255" s="8">
        <v>280723</v>
      </c>
      <c r="J255" s="8">
        <v>0</v>
      </c>
      <c r="K255" s="8">
        <v>0</v>
      </c>
      <c r="L255" s="8">
        <v>120276.36</v>
      </c>
      <c r="M255" s="8">
        <v>0</v>
      </c>
      <c r="N255" s="8">
        <v>54173.8</v>
      </c>
      <c r="O255" s="8">
        <v>0</v>
      </c>
      <c r="P255" s="8">
        <v>5211.54</v>
      </c>
      <c r="Q255" s="8">
        <v>69324</v>
      </c>
      <c r="R255" s="8">
        <v>2200</v>
      </c>
      <c r="S255" s="8">
        <v>75173</v>
      </c>
      <c r="T255" s="8">
        <v>1315678.01</v>
      </c>
      <c r="U255" s="8">
        <v>58643</v>
      </c>
      <c r="V255" s="8">
        <v>31061</v>
      </c>
      <c r="W255" s="8">
        <v>497700</v>
      </c>
      <c r="X255" s="8">
        <v>0</v>
      </c>
      <c r="Y255" s="8">
        <v>0</v>
      </c>
      <c r="Z255" s="8">
        <v>17994.59</v>
      </c>
      <c r="AA255" s="8">
        <v>9000</v>
      </c>
      <c r="AB255" s="8">
        <v>555</v>
      </c>
      <c r="AC255" s="8">
        <v>18100</v>
      </c>
      <c r="AD255" s="8">
        <v>62130</v>
      </c>
      <c r="AE255" s="8">
        <v>0</v>
      </c>
      <c r="AF255" s="8">
        <v>4760</v>
      </c>
      <c r="AG255" s="8">
        <v>0</v>
      </c>
      <c r="AH255" s="8">
        <v>61999</v>
      </c>
      <c r="AI255" s="8">
        <v>5170</v>
      </c>
      <c r="AJ255" s="8">
        <v>55033</v>
      </c>
      <c r="AK255" s="8">
        <v>0</v>
      </c>
      <c r="AL255" s="8">
        <v>0</v>
      </c>
      <c r="AM255" s="8">
        <v>0</v>
      </c>
      <c r="AN255" s="8">
        <v>0</v>
      </c>
      <c r="AO255" s="8">
        <v>360915.42</v>
      </c>
      <c r="AP255" s="8">
        <v>0</v>
      </c>
      <c r="AQ255" s="8">
        <v>55297</v>
      </c>
      <c r="AR255" s="8">
        <v>0</v>
      </c>
      <c r="AS255" s="8">
        <v>32590</v>
      </c>
      <c r="AT255" s="8">
        <v>0</v>
      </c>
      <c r="AU255" s="8">
        <v>44730</v>
      </c>
      <c r="AV255" s="8">
        <v>327476</v>
      </c>
      <c r="AW255" s="8">
        <v>0</v>
      </c>
      <c r="AX255" s="8">
        <v>0</v>
      </c>
      <c r="AY255" s="8">
        <v>0</v>
      </c>
      <c r="AZ255" s="8">
        <v>322721</v>
      </c>
      <c r="BA255" s="8">
        <v>4755</v>
      </c>
      <c r="BB255" s="8">
        <v>0</v>
      </c>
      <c r="BC255" s="8">
        <v>0</v>
      </c>
      <c r="BD255" s="8">
        <v>0</v>
      </c>
      <c r="BE255" s="8">
        <v>0</v>
      </c>
      <c r="BF255" s="8">
        <v>0</v>
      </c>
      <c r="BG255" s="8">
        <v>0</v>
      </c>
      <c r="BH255" s="8">
        <v>0</v>
      </c>
      <c r="BI255" s="8">
        <v>0</v>
      </c>
      <c r="BJ255" s="8">
        <v>0</v>
      </c>
      <c r="BK255" s="8">
        <v>0</v>
      </c>
      <c r="BL255" s="8">
        <v>0</v>
      </c>
      <c r="BM255" s="8">
        <v>0</v>
      </c>
      <c r="BN255" s="13" t="s">
        <v>2772</v>
      </c>
      <c r="BO255" s="13" t="s">
        <v>2772</v>
      </c>
      <c r="BP255" s="13" t="s">
        <v>2772</v>
      </c>
      <c r="BQ255" s="13" t="s">
        <v>2772</v>
      </c>
      <c r="BR255" s="13" t="s">
        <v>2772</v>
      </c>
      <c r="BS255" s="13" t="s">
        <v>2772</v>
      </c>
      <c r="BT255" s="13" t="s">
        <v>2772</v>
      </c>
      <c r="BU255" s="13" t="s">
        <v>2772</v>
      </c>
      <c r="BV255" s="13" t="s">
        <v>2772</v>
      </c>
      <c r="BW255" s="13" t="s">
        <v>2772</v>
      </c>
      <c r="BX255" s="13" t="s">
        <v>2772</v>
      </c>
      <c r="BY255" s="13" t="s">
        <v>2772</v>
      </c>
      <c r="BZ255" s="13" t="s">
        <v>2772</v>
      </c>
      <c r="CA255" s="8">
        <v>834500</v>
      </c>
      <c r="CB255" s="8">
        <v>0</v>
      </c>
      <c r="CC255" s="8">
        <v>84500</v>
      </c>
      <c r="CD255" s="8">
        <v>0</v>
      </c>
      <c r="CE255" s="8">
        <v>0</v>
      </c>
      <c r="CF255" s="8">
        <v>0</v>
      </c>
      <c r="CG255" s="8">
        <v>750000</v>
      </c>
      <c r="CH255" s="8">
        <v>0</v>
      </c>
      <c r="CI255" s="8">
        <v>0</v>
      </c>
      <c r="CJ255" s="8">
        <v>0</v>
      </c>
      <c r="CK255" s="8">
        <v>0</v>
      </c>
      <c r="CL255" s="8">
        <v>0</v>
      </c>
      <c r="CM255" s="8">
        <v>0</v>
      </c>
      <c r="CN255" s="8">
        <v>0</v>
      </c>
      <c r="CO255" s="8">
        <v>0</v>
      </c>
      <c r="CP255" s="8">
        <v>0</v>
      </c>
      <c r="CQ255" s="8">
        <v>0</v>
      </c>
      <c r="CR255" s="13" t="s">
        <v>2772</v>
      </c>
      <c r="CS255" s="13" t="s">
        <v>2772</v>
      </c>
      <c r="CT255" s="13" t="s">
        <v>2772</v>
      </c>
      <c r="CU255" s="8">
        <v>3519872</v>
      </c>
      <c r="CV255" s="8">
        <v>0</v>
      </c>
      <c r="CW255" s="8">
        <v>0</v>
      </c>
      <c r="CX255" s="8">
        <v>3519872</v>
      </c>
      <c r="CY255" s="8">
        <v>0</v>
      </c>
      <c r="CZ255" s="8">
        <v>0</v>
      </c>
      <c r="DA255" s="13" t="s">
        <v>2772</v>
      </c>
      <c r="DB255" s="13" t="s">
        <v>2772</v>
      </c>
      <c r="DC255" s="13" t="s">
        <v>2772</v>
      </c>
      <c r="DD255" s="13" t="s">
        <v>2772</v>
      </c>
      <c r="DE255" s="8">
        <v>0</v>
      </c>
      <c r="DF255" s="8">
        <v>0</v>
      </c>
      <c r="DG255" s="8">
        <v>0</v>
      </c>
      <c r="DH255" s="8">
        <v>0</v>
      </c>
      <c r="DI255" s="17">
        <v>0</v>
      </c>
    </row>
    <row r="256" s="1" customFormat="1" ht="15.4" customHeight="1" spans="1:113">
      <c r="A256" s="9" t="s">
        <v>3198</v>
      </c>
      <c r="B256" s="10"/>
      <c r="C256" s="10" t="s">
        <v>2275</v>
      </c>
      <c r="D256" s="10" t="s">
        <v>1486</v>
      </c>
      <c r="E256" s="8">
        <v>2907033.03</v>
      </c>
      <c r="F256" s="8">
        <v>1968215.85</v>
      </c>
      <c r="G256" s="8">
        <v>687691.5</v>
      </c>
      <c r="H256" s="8">
        <v>497596.5</v>
      </c>
      <c r="I256" s="8">
        <v>399027</v>
      </c>
      <c r="J256" s="8">
        <v>0</v>
      </c>
      <c r="K256" s="8">
        <v>0</v>
      </c>
      <c r="L256" s="8">
        <v>125171.52</v>
      </c>
      <c r="M256" s="8">
        <v>1.6</v>
      </c>
      <c r="N256" s="8">
        <v>124441.05</v>
      </c>
      <c r="O256" s="8">
        <v>0</v>
      </c>
      <c r="P256" s="8">
        <v>57613.58</v>
      </c>
      <c r="Q256" s="8">
        <v>76673.1</v>
      </c>
      <c r="R256" s="8">
        <v>0</v>
      </c>
      <c r="S256" s="8">
        <v>0</v>
      </c>
      <c r="T256" s="8">
        <v>873297.18</v>
      </c>
      <c r="U256" s="8">
        <v>52090.5</v>
      </c>
      <c r="V256" s="8">
        <v>28006.5</v>
      </c>
      <c r="W256" s="8">
        <v>275532.82</v>
      </c>
      <c r="X256" s="8">
        <v>0</v>
      </c>
      <c r="Y256" s="8">
        <v>1458</v>
      </c>
      <c r="Z256" s="8">
        <v>20684.06</v>
      </c>
      <c r="AA256" s="8">
        <v>2070</v>
      </c>
      <c r="AB256" s="8">
        <v>888</v>
      </c>
      <c r="AC256" s="8">
        <v>87810.82</v>
      </c>
      <c r="AD256" s="8">
        <v>108990.3</v>
      </c>
      <c r="AE256" s="8">
        <v>0</v>
      </c>
      <c r="AF256" s="8">
        <v>18480</v>
      </c>
      <c r="AG256" s="8">
        <v>0</v>
      </c>
      <c r="AH256" s="8">
        <v>43910</v>
      </c>
      <c r="AI256" s="8">
        <v>35692</v>
      </c>
      <c r="AJ256" s="8">
        <v>21160</v>
      </c>
      <c r="AK256" s="8">
        <v>5565</v>
      </c>
      <c r="AL256" s="8">
        <v>0</v>
      </c>
      <c r="AM256" s="8">
        <v>0</v>
      </c>
      <c r="AN256" s="8">
        <v>11670</v>
      </c>
      <c r="AO256" s="8">
        <v>0</v>
      </c>
      <c r="AP256" s="8">
        <v>25692.32</v>
      </c>
      <c r="AQ256" s="8">
        <v>31256.36</v>
      </c>
      <c r="AR256" s="8">
        <v>0</v>
      </c>
      <c r="AS256" s="8">
        <v>52690.5</v>
      </c>
      <c r="AT256" s="8">
        <v>0</v>
      </c>
      <c r="AU256" s="8">
        <v>49650</v>
      </c>
      <c r="AV256" s="8">
        <v>65520</v>
      </c>
      <c r="AW256" s="8">
        <v>0</v>
      </c>
      <c r="AX256" s="8">
        <v>0</v>
      </c>
      <c r="AY256" s="8">
        <v>0</v>
      </c>
      <c r="AZ256" s="8">
        <v>0</v>
      </c>
      <c r="BA256" s="8">
        <v>34020</v>
      </c>
      <c r="BB256" s="8">
        <v>31500</v>
      </c>
      <c r="BC256" s="8">
        <v>0</v>
      </c>
      <c r="BD256" s="8">
        <v>0</v>
      </c>
      <c r="BE256" s="8">
        <v>0</v>
      </c>
      <c r="BF256" s="8">
        <v>0</v>
      </c>
      <c r="BG256" s="8">
        <v>0</v>
      </c>
      <c r="BH256" s="8">
        <v>0</v>
      </c>
      <c r="BI256" s="8">
        <v>0</v>
      </c>
      <c r="BJ256" s="8">
        <v>0</v>
      </c>
      <c r="BK256" s="8">
        <v>0</v>
      </c>
      <c r="BL256" s="8">
        <v>0</v>
      </c>
      <c r="BM256" s="8">
        <v>0</v>
      </c>
      <c r="BN256" s="13" t="s">
        <v>2772</v>
      </c>
      <c r="BO256" s="13" t="s">
        <v>2772</v>
      </c>
      <c r="BP256" s="13" t="s">
        <v>2772</v>
      </c>
      <c r="BQ256" s="13" t="s">
        <v>2772</v>
      </c>
      <c r="BR256" s="13" t="s">
        <v>2772</v>
      </c>
      <c r="BS256" s="13" t="s">
        <v>2772</v>
      </c>
      <c r="BT256" s="13" t="s">
        <v>2772</v>
      </c>
      <c r="BU256" s="13" t="s">
        <v>2772</v>
      </c>
      <c r="BV256" s="13" t="s">
        <v>2772</v>
      </c>
      <c r="BW256" s="13" t="s">
        <v>2772</v>
      </c>
      <c r="BX256" s="13" t="s">
        <v>2772</v>
      </c>
      <c r="BY256" s="13" t="s">
        <v>2772</v>
      </c>
      <c r="BZ256" s="13" t="s">
        <v>2772</v>
      </c>
      <c r="CA256" s="8">
        <v>0</v>
      </c>
      <c r="CB256" s="8">
        <v>0</v>
      </c>
      <c r="CC256" s="8">
        <v>0</v>
      </c>
      <c r="CD256" s="8">
        <v>0</v>
      </c>
      <c r="CE256" s="8">
        <v>0</v>
      </c>
      <c r="CF256" s="8">
        <v>0</v>
      </c>
      <c r="CG256" s="8">
        <v>0</v>
      </c>
      <c r="CH256" s="8">
        <v>0</v>
      </c>
      <c r="CI256" s="8">
        <v>0</v>
      </c>
      <c r="CJ256" s="8">
        <v>0</v>
      </c>
      <c r="CK256" s="8">
        <v>0</v>
      </c>
      <c r="CL256" s="8">
        <v>0</v>
      </c>
      <c r="CM256" s="8">
        <v>0</v>
      </c>
      <c r="CN256" s="8">
        <v>0</v>
      </c>
      <c r="CO256" s="8">
        <v>0</v>
      </c>
      <c r="CP256" s="8">
        <v>0</v>
      </c>
      <c r="CQ256" s="8">
        <v>0</v>
      </c>
      <c r="CR256" s="13" t="s">
        <v>2772</v>
      </c>
      <c r="CS256" s="13" t="s">
        <v>2772</v>
      </c>
      <c r="CT256" s="13" t="s">
        <v>2772</v>
      </c>
      <c r="CU256" s="8">
        <v>0</v>
      </c>
      <c r="CV256" s="8">
        <v>0</v>
      </c>
      <c r="CW256" s="8">
        <v>0</v>
      </c>
      <c r="CX256" s="8">
        <v>0</v>
      </c>
      <c r="CY256" s="8">
        <v>0</v>
      </c>
      <c r="CZ256" s="8">
        <v>0</v>
      </c>
      <c r="DA256" s="13" t="s">
        <v>2772</v>
      </c>
      <c r="DB256" s="13" t="s">
        <v>2772</v>
      </c>
      <c r="DC256" s="13" t="s">
        <v>2772</v>
      </c>
      <c r="DD256" s="13" t="s">
        <v>2772</v>
      </c>
      <c r="DE256" s="8">
        <v>0</v>
      </c>
      <c r="DF256" s="8">
        <v>0</v>
      </c>
      <c r="DG256" s="8">
        <v>0</v>
      </c>
      <c r="DH256" s="8">
        <v>0</v>
      </c>
      <c r="DI256" s="17">
        <v>0</v>
      </c>
    </row>
    <row r="257" s="1" customFormat="1" ht="15.4" customHeight="1" spans="1:113">
      <c r="A257" s="9" t="s">
        <v>3199</v>
      </c>
      <c r="B257" s="10"/>
      <c r="C257" s="10" t="s">
        <v>2275</v>
      </c>
      <c r="D257" s="10" t="s">
        <v>3200</v>
      </c>
      <c r="E257" s="8">
        <v>2907033.03</v>
      </c>
      <c r="F257" s="8">
        <v>1968215.85</v>
      </c>
      <c r="G257" s="8">
        <v>687691.5</v>
      </c>
      <c r="H257" s="8">
        <v>497596.5</v>
      </c>
      <c r="I257" s="8">
        <v>399027</v>
      </c>
      <c r="J257" s="8">
        <v>0</v>
      </c>
      <c r="K257" s="8">
        <v>0</v>
      </c>
      <c r="L257" s="8">
        <v>125171.52</v>
      </c>
      <c r="M257" s="8">
        <v>1.6</v>
      </c>
      <c r="N257" s="8">
        <v>124441.05</v>
      </c>
      <c r="O257" s="8">
        <v>0</v>
      </c>
      <c r="P257" s="8">
        <v>57613.58</v>
      </c>
      <c r="Q257" s="8">
        <v>76673.1</v>
      </c>
      <c r="R257" s="8">
        <v>0</v>
      </c>
      <c r="S257" s="8">
        <v>0</v>
      </c>
      <c r="T257" s="8">
        <v>873297.18</v>
      </c>
      <c r="U257" s="8">
        <v>52090.5</v>
      </c>
      <c r="V257" s="8">
        <v>28006.5</v>
      </c>
      <c r="W257" s="8">
        <v>275532.82</v>
      </c>
      <c r="X257" s="8">
        <v>0</v>
      </c>
      <c r="Y257" s="8">
        <v>1458</v>
      </c>
      <c r="Z257" s="8">
        <v>20684.06</v>
      </c>
      <c r="AA257" s="8">
        <v>2070</v>
      </c>
      <c r="AB257" s="8">
        <v>888</v>
      </c>
      <c r="AC257" s="8">
        <v>87810.82</v>
      </c>
      <c r="AD257" s="8">
        <v>108990.3</v>
      </c>
      <c r="AE257" s="8">
        <v>0</v>
      </c>
      <c r="AF257" s="8">
        <v>18480</v>
      </c>
      <c r="AG257" s="8">
        <v>0</v>
      </c>
      <c r="AH257" s="8">
        <v>43910</v>
      </c>
      <c r="AI257" s="8">
        <v>35692</v>
      </c>
      <c r="AJ257" s="8">
        <v>21160</v>
      </c>
      <c r="AK257" s="8">
        <v>5565</v>
      </c>
      <c r="AL257" s="8">
        <v>0</v>
      </c>
      <c r="AM257" s="8">
        <v>0</v>
      </c>
      <c r="AN257" s="8">
        <v>11670</v>
      </c>
      <c r="AO257" s="8">
        <v>0</v>
      </c>
      <c r="AP257" s="8">
        <v>25692.32</v>
      </c>
      <c r="AQ257" s="8">
        <v>31256.36</v>
      </c>
      <c r="AR257" s="8">
        <v>0</v>
      </c>
      <c r="AS257" s="8">
        <v>52690.5</v>
      </c>
      <c r="AT257" s="8">
        <v>0</v>
      </c>
      <c r="AU257" s="8">
        <v>49650</v>
      </c>
      <c r="AV257" s="8">
        <v>65520</v>
      </c>
      <c r="AW257" s="8">
        <v>0</v>
      </c>
      <c r="AX257" s="8">
        <v>0</v>
      </c>
      <c r="AY257" s="8">
        <v>0</v>
      </c>
      <c r="AZ257" s="8">
        <v>0</v>
      </c>
      <c r="BA257" s="8">
        <v>34020</v>
      </c>
      <c r="BB257" s="8">
        <v>31500</v>
      </c>
      <c r="BC257" s="8">
        <v>0</v>
      </c>
      <c r="BD257" s="8">
        <v>0</v>
      </c>
      <c r="BE257" s="8">
        <v>0</v>
      </c>
      <c r="BF257" s="8">
        <v>0</v>
      </c>
      <c r="BG257" s="8">
        <v>0</v>
      </c>
      <c r="BH257" s="8">
        <v>0</v>
      </c>
      <c r="BI257" s="8">
        <v>0</v>
      </c>
      <c r="BJ257" s="8">
        <v>0</v>
      </c>
      <c r="BK257" s="8">
        <v>0</v>
      </c>
      <c r="BL257" s="8">
        <v>0</v>
      </c>
      <c r="BM257" s="8">
        <v>0</v>
      </c>
      <c r="BN257" s="13" t="s">
        <v>2772</v>
      </c>
      <c r="BO257" s="13" t="s">
        <v>2772</v>
      </c>
      <c r="BP257" s="13" t="s">
        <v>2772</v>
      </c>
      <c r="BQ257" s="13" t="s">
        <v>2772</v>
      </c>
      <c r="BR257" s="13" t="s">
        <v>2772</v>
      </c>
      <c r="BS257" s="13" t="s">
        <v>2772</v>
      </c>
      <c r="BT257" s="13" t="s">
        <v>2772</v>
      </c>
      <c r="BU257" s="13" t="s">
        <v>2772</v>
      </c>
      <c r="BV257" s="13" t="s">
        <v>2772</v>
      </c>
      <c r="BW257" s="13" t="s">
        <v>2772</v>
      </c>
      <c r="BX257" s="13" t="s">
        <v>2772</v>
      </c>
      <c r="BY257" s="13" t="s">
        <v>2772</v>
      </c>
      <c r="BZ257" s="13" t="s">
        <v>2772</v>
      </c>
      <c r="CA257" s="8">
        <v>0</v>
      </c>
      <c r="CB257" s="8">
        <v>0</v>
      </c>
      <c r="CC257" s="8">
        <v>0</v>
      </c>
      <c r="CD257" s="8">
        <v>0</v>
      </c>
      <c r="CE257" s="8">
        <v>0</v>
      </c>
      <c r="CF257" s="8">
        <v>0</v>
      </c>
      <c r="CG257" s="8">
        <v>0</v>
      </c>
      <c r="CH257" s="8">
        <v>0</v>
      </c>
      <c r="CI257" s="8">
        <v>0</v>
      </c>
      <c r="CJ257" s="8">
        <v>0</v>
      </c>
      <c r="CK257" s="8">
        <v>0</v>
      </c>
      <c r="CL257" s="8">
        <v>0</v>
      </c>
      <c r="CM257" s="8">
        <v>0</v>
      </c>
      <c r="CN257" s="8">
        <v>0</v>
      </c>
      <c r="CO257" s="8">
        <v>0</v>
      </c>
      <c r="CP257" s="8">
        <v>0</v>
      </c>
      <c r="CQ257" s="8">
        <v>0</v>
      </c>
      <c r="CR257" s="13" t="s">
        <v>2772</v>
      </c>
      <c r="CS257" s="13" t="s">
        <v>2772</v>
      </c>
      <c r="CT257" s="13" t="s">
        <v>2772</v>
      </c>
      <c r="CU257" s="8">
        <v>0</v>
      </c>
      <c r="CV257" s="8">
        <v>0</v>
      </c>
      <c r="CW257" s="8">
        <v>0</v>
      </c>
      <c r="CX257" s="8">
        <v>0</v>
      </c>
      <c r="CY257" s="8">
        <v>0</v>
      </c>
      <c r="CZ257" s="8">
        <v>0</v>
      </c>
      <c r="DA257" s="13" t="s">
        <v>2772</v>
      </c>
      <c r="DB257" s="13" t="s">
        <v>2772</v>
      </c>
      <c r="DC257" s="13" t="s">
        <v>2772</v>
      </c>
      <c r="DD257" s="13" t="s">
        <v>2772</v>
      </c>
      <c r="DE257" s="8">
        <v>0</v>
      </c>
      <c r="DF257" s="8">
        <v>0</v>
      </c>
      <c r="DG257" s="8">
        <v>0</v>
      </c>
      <c r="DH257" s="8">
        <v>0</v>
      </c>
      <c r="DI257" s="17">
        <v>0</v>
      </c>
    </row>
    <row r="258" s="1" customFormat="1" ht="15.4" customHeight="1" spans="1:113">
      <c r="A258" s="9" t="s">
        <v>3201</v>
      </c>
      <c r="B258" s="10"/>
      <c r="C258" s="10" t="s">
        <v>2275</v>
      </c>
      <c r="D258" s="10" t="s">
        <v>2777</v>
      </c>
      <c r="E258" s="8">
        <v>2907033.03</v>
      </c>
      <c r="F258" s="8">
        <v>1968215.85</v>
      </c>
      <c r="G258" s="8">
        <v>687691.5</v>
      </c>
      <c r="H258" s="8">
        <v>497596.5</v>
      </c>
      <c r="I258" s="8">
        <v>399027</v>
      </c>
      <c r="J258" s="8">
        <v>0</v>
      </c>
      <c r="K258" s="8">
        <v>0</v>
      </c>
      <c r="L258" s="8">
        <v>125171.52</v>
      </c>
      <c r="M258" s="8">
        <v>1.6</v>
      </c>
      <c r="N258" s="8">
        <v>124441.05</v>
      </c>
      <c r="O258" s="8">
        <v>0</v>
      </c>
      <c r="P258" s="8">
        <v>57613.58</v>
      </c>
      <c r="Q258" s="8">
        <v>76673.1</v>
      </c>
      <c r="R258" s="8">
        <v>0</v>
      </c>
      <c r="S258" s="8">
        <v>0</v>
      </c>
      <c r="T258" s="8">
        <v>873297.18</v>
      </c>
      <c r="U258" s="8">
        <v>52090.5</v>
      </c>
      <c r="V258" s="8">
        <v>28006.5</v>
      </c>
      <c r="W258" s="8">
        <v>275532.82</v>
      </c>
      <c r="X258" s="8">
        <v>0</v>
      </c>
      <c r="Y258" s="8">
        <v>1458</v>
      </c>
      <c r="Z258" s="8">
        <v>20684.06</v>
      </c>
      <c r="AA258" s="8">
        <v>2070</v>
      </c>
      <c r="AB258" s="8">
        <v>888</v>
      </c>
      <c r="AC258" s="8">
        <v>87810.82</v>
      </c>
      <c r="AD258" s="8">
        <v>108990.3</v>
      </c>
      <c r="AE258" s="8">
        <v>0</v>
      </c>
      <c r="AF258" s="8">
        <v>18480</v>
      </c>
      <c r="AG258" s="8">
        <v>0</v>
      </c>
      <c r="AH258" s="8">
        <v>43910</v>
      </c>
      <c r="AI258" s="8">
        <v>35692</v>
      </c>
      <c r="AJ258" s="8">
        <v>21160</v>
      </c>
      <c r="AK258" s="8">
        <v>5565</v>
      </c>
      <c r="AL258" s="8">
        <v>0</v>
      </c>
      <c r="AM258" s="8">
        <v>0</v>
      </c>
      <c r="AN258" s="8">
        <v>11670</v>
      </c>
      <c r="AO258" s="8">
        <v>0</v>
      </c>
      <c r="AP258" s="8">
        <v>25692.32</v>
      </c>
      <c r="AQ258" s="8">
        <v>31256.36</v>
      </c>
      <c r="AR258" s="8">
        <v>0</v>
      </c>
      <c r="AS258" s="8">
        <v>52690.5</v>
      </c>
      <c r="AT258" s="8">
        <v>0</v>
      </c>
      <c r="AU258" s="8">
        <v>49650</v>
      </c>
      <c r="AV258" s="8">
        <v>65520</v>
      </c>
      <c r="AW258" s="8">
        <v>0</v>
      </c>
      <c r="AX258" s="8">
        <v>0</v>
      </c>
      <c r="AY258" s="8">
        <v>0</v>
      </c>
      <c r="AZ258" s="8">
        <v>0</v>
      </c>
      <c r="BA258" s="8">
        <v>34020</v>
      </c>
      <c r="BB258" s="8">
        <v>31500</v>
      </c>
      <c r="BC258" s="8">
        <v>0</v>
      </c>
      <c r="BD258" s="8">
        <v>0</v>
      </c>
      <c r="BE258" s="8">
        <v>0</v>
      </c>
      <c r="BF258" s="8">
        <v>0</v>
      </c>
      <c r="BG258" s="8">
        <v>0</v>
      </c>
      <c r="BH258" s="8">
        <v>0</v>
      </c>
      <c r="BI258" s="8">
        <v>0</v>
      </c>
      <c r="BJ258" s="8">
        <v>0</v>
      </c>
      <c r="BK258" s="8">
        <v>0</v>
      </c>
      <c r="BL258" s="8">
        <v>0</v>
      </c>
      <c r="BM258" s="8">
        <v>0</v>
      </c>
      <c r="BN258" s="13" t="s">
        <v>2772</v>
      </c>
      <c r="BO258" s="13" t="s">
        <v>2772</v>
      </c>
      <c r="BP258" s="13" t="s">
        <v>2772</v>
      </c>
      <c r="BQ258" s="13" t="s">
        <v>2772</v>
      </c>
      <c r="BR258" s="13" t="s">
        <v>2772</v>
      </c>
      <c r="BS258" s="13" t="s">
        <v>2772</v>
      </c>
      <c r="BT258" s="13" t="s">
        <v>2772</v>
      </c>
      <c r="BU258" s="13" t="s">
        <v>2772</v>
      </c>
      <c r="BV258" s="13" t="s">
        <v>2772</v>
      </c>
      <c r="BW258" s="13" t="s">
        <v>2772</v>
      </c>
      <c r="BX258" s="13" t="s">
        <v>2772</v>
      </c>
      <c r="BY258" s="13" t="s">
        <v>2772</v>
      </c>
      <c r="BZ258" s="13" t="s">
        <v>2772</v>
      </c>
      <c r="CA258" s="8">
        <v>0</v>
      </c>
      <c r="CB258" s="8">
        <v>0</v>
      </c>
      <c r="CC258" s="8">
        <v>0</v>
      </c>
      <c r="CD258" s="8">
        <v>0</v>
      </c>
      <c r="CE258" s="8">
        <v>0</v>
      </c>
      <c r="CF258" s="8">
        <v>0</v>
      </c>
      <c r="CG258" s="8">
        <v>0</v>
      </c>
      <c r="CH258" s="8">
        <v>0</v>
      </c>
      <c r="CI258" s="8">
        <v>0</v>
      </c>
      <c r="CJ258" s="8">
        <v>0</v>
      </c>
      <c r="CK258" s="8">
        <v>0</v>
      </c>
      <c r="CL258" s="8">
        <v>0</v>
      </c>
      <c r="CM258" s="8">
        <v>0</v>
      </c>
      <c r="CN258" s="8">
        <v>0</v>
      </c>
      <c r="CO258" s="8">
        <v>0</v>
      </c>
      <c r="CP258" s="8">
        <v>0</v>
      </c>
      <c r="CQ258" s="8">
        <v>0</v>
      </c>
      <c r="CR258" s="13" t="s">
        <v>2772</v>
      </c>
      <c r="CS258" s="13" t="s">
        <v>2772</v>
      </c>
      <c r="CT258" s="13" t="s">
        <v>2772</v>
      </c>
      <c r="CU258" s="8">
        <v>0</v>
      </c>
      <c r="CV258" s="8">
        <v>0</v>
      </c>
      <c r="CW258" s="8">
        <v>0</v>
      </c>
      <c r="CX258" s="8">
        <v>0</v>
      </c>
      <c r="CY258" s="8">
        <v>0</v>
      </c>
      <c r="CZ258" s="8">
        <v>0</v>
      </c>
      <c r="DA258" s="13" t="s">
        <v>2772</v>
      </c>
      <c r="DB258" s="13" t="s">
        <v>2772</v>
      </c>
      <c r="DC258" s="13" t="s">
        <v>2772</v>
      </c>
      <c r="DD258" s="13" t="s">
        <v>2772</v>
      </c>
      <c r="DE258" s="8">
        <v>0</v>
      </c>
      <c r="DF258" s="8">
        <v>0</v>
      </c>
      <c r="DG258" s="8">
        <v>0</v>
      </c>
      <c r="DH258" s="8">
        <v>0</v>
      </c>
      <c r="DI258" s="17">
        <v>0</v>
      </c>
    </row>
    <row r="259" s="1" customFormat="1" ht="15.4" customHeight="1" spans="1:113">
      <c r="A259" s="9" t="s">
        <v>3202</v>
      </c>
      <c r="B259" s="10"/>
      <c r="C259" s="10" t="s">
        <v>2275</v>
      </c>
      <c r="D259" s="10" t="s">
        <v>1535</v>
      </c>
      <c r="E259" s="8">
        <v>43284379.71</v>
      </c>
      <c r="F259" s="8">
        <v>36238090.91</v>
      </c>
      <c r="G259" s="8">
        <v>13952832.97</v>
      </c>
      <c r="H259" s="8">
        <v>6450690.92</v>
      </c>
      <c r="I259" s="8">
        <v>0</v>
      </c>
      <c r="J259" s="8">
        <v>111943</v>
      </c>
      <c r="K259" s="8">
        <v>1755892.36</v>
      </c>
      <c r="L259" s="8">
        <v>3899461.68</v>
      </c>
      <c r="M259" s="8">
        <v>6069987.01</v>
      </c>
      <c r="N259" s="8">
        <v>1801742.08</v>
      </c>
      <c r="O259" s="8">
        <v>0</v>
      </c>
      <c r="P259" s="8">
        <v>191110.25</v>
      </c>
      <c r="Q259" s="8">
        <v>2004430.64</v>
      </c>
      <c r="R259" s="8">
        <v>0</v>
      </c>
      <c r="S259" s="8">
        <v>0</v>
      </c>
      <c r="T259" s="8">
        <v>6631389.8</v>
      </c>
      <c r="U259" s="8">
        <v>664731.88</v>
      </c>
      <c r="V259" s="8">
        <v>900791.2</v>
      </c>
      <c r="W259" s="8">
        <v>0</v>
      </c>
      <c r="X259" s="8">
        <v>0</v>
      </c>
      <c r="Y259" s="8">
        <v>42803.99</v>
      </c>
      <c r="Z259" s="8">
        <v>124824.85</v>
      </c>
      <c r="AA259" s="8">
        <v>225059</v>
      </c>
      <c r="AB259" s="8">
        <v>0</v>
      </c>
      <c r="AC259" s="8">
        <v>54050</v>
      </c>
      <c r="AD259" s="8">
        <v>513409</v>
      </c>
      <c r="AE259" s="8">
        <v>0</v>
      </c>
      <c r="AF259" s="8">
        <v>214066</v>
      </c>
      <c r="AG259" s="8">
        <v>615140</v>
      </c>
      <c r="AH259" s="8">
        <v>89214</v>
      </c>
      <c r="AI259" s="8">
        <v>8296</v>
      </c>
      <c r="AJ259" s="8">
        <v>153960</v>
      </c>
      <c r="AK259" s="8">
        <v>0</v>
      </c>
      <c r="AL259" s="8">
        <v>0</v>
      </c>
      <c r="AM259" s="8">
        <v>0</v>
      </c>
      <c r="AN259" s="8">
        <v>780345</v>
      </c>
      <c r="AO259" s="8">
        <v>1790200</v>
      </c>
      <c r="AP259" s="8">
        <v>0</v>
      </c>
      <c r="AQ259" s="8">
        <v>0</v>
      </c>
      <c r="AR259" s="8">
        <v>0</v>
      </c>
      <c r="AS259" s="8">
        <v>250607.88</v>
      </c>
      <c r="AT259" s="8">
        <v>0</v>
      </c>
      <c r="AU259" s="8">
        <v>203891</v>
      </c>
      <c r="AV259" s="8">
        <v>28944</v>
      </c>
      <c r="AW259" s="8">
        <v>0</v>
      </c>
      <c r="AX259" s="8">
        <v>0</v>
      </c>
      <c r="AY259" s="8">
        <v>0</v>
      </c>
      <c r="AZ259" s="8">
        <v>0</v>
      </c>
      <c r="BA259" s="8">
        <v>28944</v>
      </c>
      <c r="BB259" s="8">
        <v>0</v>
      </c>
      <c r="BC259" s="8">
        <v>0</v>
      </c>
      <c r="BD259" s="8">
        <v>0</v>
      </c>
      <c r="BE259" s="8">
        <v>0</v>
      </c>
      <c r="BF259" s="8">
        <v>0</v>
      </c>
      <c r="BG259" s="8">
        <v>0</v>
      </c>
      <c r="BH259" s="8">
        <v>0</v>
      </c>
      <c r="BI259" s="8">
        <v>0</v>
      </c>
      <c r="BJ259" s="8">
        <v>0</v>
      </c>
      <c r="BK259" s="8">
        <v>0</v>
      </c>
      <c r="BL259" s="8">
        <v>0</v>
      </c>
      <c r="BM259" s="8">
        <v>0</v>
      </c>
      <c r="BN259" s="13" t="s">
        <v>2772</v>
      </c>
      <c r="BO259" s="13" t="s">
        <v>2772</v>
      </c>
      <c r="BP259" s="13" t="s">
        <v>2772</v>
      </c>
      <c r="BQ259" s="13" t="s">
        <v>2772</v>
      </c>
      <c r="BR259" s="13" t="s">
        <v>2772</v>
      </c>
      <c r="BS259" s="13" t="s">
        <v>2772</v>
      </c>
      <c r="BT259" s="13" t="s">
        <v>2772</v>
      </c>
      <c r="BU259" s="13" t="s">
        <v>2772</v>
      </c>
      <c r="BV259" s="13" t="s">
        <v>2772</v>
      </c>
      <c r="BW259" s="13" t="s">
        <v>2772</v>
      </c>
      <c r="BX259" s="13" t="s">
        <v>2772</v>
      </c>
      <c r="BY259" s="13" t="s">
        <v>2772</v>
      </c>
      <c r="BZ259" s="13" t="s">
        <v>2772</v>
      </c>
      <c r="CA259" s="8">
        <v>385955</v>
      </c>
      <c r="CB259" s="8">
        <v>0</v>
      </c>
      <c r="CC259" s="8">
        <v>385955</v>
      </c>
      <c r="CD259" s="8">
        <v>0</v>
      </c>
      <c r="CE259" s="8">
        <v>0</v>
      </c>
      <c r="CF259" s="8">
        <v>0</v>
      </c>
      <c r="CG259" s="8">
        <v>0</v>
      </c>
      <c r="CH259" s="8">
        <v>0</v>
      </c>
      <c r="CI259" s="8">
        <v>0</v>
      </c>
      <c r="CJ259" s="8">
        <v>0</v>
      </c>
      <c r="CK259" s="8">
        <v>0</v>
      </c>
      <c r="CL259" s="8">
        <v>0</v>
      </c>
      <c r="CM259" s="8">
        <v>0</v>
      </c>
      <c r="CN259" s="8">
        <v>0</v>
      </c>
      <c r="CO259" s="8">
        <v>0</v>
      </c>
      <c r="CP259" s="8">
        <v>0</v>
      </c>
      <c r="CQ259" s="8">
        <v>0</v>
      </c>
      <c r="CR259" s="13" t="s">
        <v>2772</v>
      </c>
      <c r="CS259" s="13" t="s">
        <v>2772</v>
      </c>
      <c r="CT259" s="13" t="s">
        <v>2772</v>
      </c>
      <c r="CU259" s="8">
        <v>0</v>
      </c>
      <c r="CV259" s="8">
        <v>0</v>
      </c>
      <c r="CW259" s="8">
        <v>0</v>
      </c>
      <c r="CX259" s="8">
        <v>0</v>
      </c>
      <c r="CY259" s="8">
        <v>0</v>
      </c>
      <c r="CZ259" s="8">
        <v>0</v>
      </c>
      <c r="DA259" s="13" t="s">
        <v>2772</v>
      </c>
      <c r="DB259" s="13" t="s">
        <v>2772</v>
      </c>
      <c r="DC259" s="13" t="s">
        <v>2772</v>
      </c>
      <c r="DD259" s="13" t="s">
        <v>2772</v>
      </c>
      <c r="DE259" s="8">
        <v>0</v>
      </c>
      <c r="DF259" s="8">
        <v>0</v>
      </c>
      <c r="DG259" s="8">
        <v>0</v>
      </c>
      <c r="DH259" s="8">
        <v>0</v>
      </c>
      <c r="DI259" s="17">
        <v>0</v>
      </c>
    </row>
    <row r="260" s="1" customFormat="1" ht="15.4" customHeight="1" spans="1:113">
      <c r="A260" s="9" t="s">
        <v>3203</v>
      </c>
      <c r="B260" s="10"/>
      <c r="C260" s="10" t="s">
        <v>2275</v>
      </c>
      <c r="D260" s="10" t="s">
        <v>3204</v>
      </c>
      <c r="E260" s="8">
        <v>43284379.71</v>
      </c>
      <c r="F260" s="8">
        <v>36238090.91</v>
      </c>
      <c r="G260" s="8">
        <v>13952832.97</v>
      </c>
      <c r="H260" s="8">
        <v>6450690.92</v>
      </c>
      <c r="I260" s="8">
        <v>0</v>
      </c>
      <c r="J260" s="8">
        <v>111943</v>
      </c>
      <c r="K260" s="8">
        <v>1755892.36</v>
      </c>
      <c r="L260" s="8">
        <v>3899461.68</v>
      </c>
      <c r="M260" s="8">
        <v>6069987.01</v>
      </c>
      <c r="N260" s="8">
        <v>1801742.08</v>
      </c>
      <c r="O260" s="8">
        <v>0</v>
      </c>
      <c r="P260" s="8">
        <v>191110.25</v>
      </c>
      <c r="Q260" s="8">
        <v>2004430.64</v>
      </c>
      <c r="R260" s="8">
        <v>0</v>
      </c>
      <c r="S260" s="8">
        <v>0</v>
      </c>
      <c r="T260" s="8">
        <v>6631389.8</v>
      </c>
      <c r="U260" s="8">
        <v>664731.88</v>
      </c>
      <c r="V260" s="8">
        <v>900791.2</v>
      </c>
      <c r="W260" s="8">
        <v>0</v>
      </c>
      <c r="X260" s="8">
        <v>0</v>
      </c>
      <c r="Y260" s="8">
        <v>42803.99</v>
      </c>
      <c r="Z260" s="8">
        <v>124824.85</v>
      </c>
      <c r="AA260" s="8">
        <v>225059</v>
      </c>
      <c r="AB260" s="8">
        <v>0</v>
      </c>
      <c r="AC260" s="8">
        <v>54050</v>
      </c>
      <c r="AD260" s="8">
        <v>513409</v>
      </c>
      <c r="AE260" s="8">
        <v>0</v>
      </c>
      <c r="AF260" s="8">
        <v>214066</v>
      </c>
      <c r="AG260" s="8">
        <v>615140</v>
      </c>
      <c r="AH260" s="8">
        <v>89214</v>
      </c>
      <c r="AI260" s="8">
        <v>8296</v>
      </c>
      <c r="AJ260" s="8">
        <v>153960</v>
      </c>
      <c r="AK260" s="8">
        <v>0</v>
      </c>
      <c r="AL260" s="8">
        <v>0</v>
      </c>
      <c r="AM260" s="8">
        <v>0</v>
      </c>
      <c r="AN260" s="8">
        <v>780345</v>
      </c>
      <c r="AO260" s="8">
        <v>1790200</v>
      </c>
      <c r="AP260" s="8">
        <v>0</v>
      </c>
      <c r="AQ260" s="8">
        <v>0</v>
      </c>
      <c r="AR260" s="8">
        <v>0</v>
      </c>
      <c r="AS260" s="8">
        <v>250607.88</v>
      </c>
      <c r="AT260" s="8">
        <v>0</v>
      </c>
      <c r="AU260" s="8">
        <v>203891</v>
      </c>
      <c r="AV260" s="8">
        <v>28944</v>
      </c>
      <c r="AW260" s="8">
        <v>0</v>
      </c>
      <c r="AX260" s="8">
        <v>0</v>
      </c>
      <c r="AY260" s="8">
        <v>0</v>
      </c>
      <c r="AZ260" s="8">
        <v>0</v>
      </c>
      <c r="BA260" s="8">
        <v>28944</v>
      </c>
      <c r="BB260" s="8">
        <v>0</v>
      </c>
      <c r="BC260" s="8">
        <v>0</v>
      </c>
      <c r="BD260" s="8">
        <v>0</v>
      </c>
      <c r="BE260" s="8">
        <v>0</v>
      </c>
      <c r="BF260" s="8">
        <v>0</v>
      </c>
      <c r="BG260" s="8">
        <v>0</v>
      </c>
      <c r="BH260" s="8">
        <v>0</v>
      </c>
      <c r="BI260" s="8">
        <v>0</v>
      </c>
      <c r="BJ260" s="8">
        <v>0</v>
      </c>
      <c r="BK260" s="8">
        <v>0</v>
      </c>
      <c r="BL260" s="8">
        <v>0</v>
      </c>
      <c r="BM260" s="8">
        <v>0</v>
      </c>
      <c r="BN260" s="13" t="s">
        <v>2772</v>
      </c>
      <c r="BO260" s="13" t="s">
        <v>2772</v>
      </c>
      <c r="BP260" s="13" t="s">
        <v>2772</v>
      </c>
      <c r="BQ260" s="13" t="s">
        <v>2772</v>
      </c>
      <c r="BR260" s="13" t="s">
        <v>2772</v>
      </c>
      <c r="BS260" s="13" t="s">
        <v>2772</v>
      </c>
      <c r="BT260" s="13" t="s">
        <v>2772</v>
      </c>
      <c r="BU260" s="13" t="s">
        <v>2772</v>
      </c>
      <c r="BV260" s="13" t="s">
        <v>2772</v>
      </c>
      <c r="BW260" s="13" t="s">
        <v>2772</v>
      </c>
      <c r="BX260" s="13" t="s">
        <v>2772</v>
      </c>
      <c r="BY260" s="13" t="s">
        <v>2772</v>
      </c>
      <c r="BZ260" s="13" t="s">
        <v>2772</v>
      </c>
      <c r="CA260" s="8">
        <v>385955</v>
      </c>
      <c r="CB260" s="8">
        <v>0</v>
      </c>
      <c r="CC260" s="8">
        <v>385955</v>
      </c>
      <c r="CD260" s="8">
        <v>0</v>
      </c>
      <c r="CE260" s="8">
        <v>0</v>
      </c>
      <c r="CF260" s="8">
        <v>0</v>
      </c>
      <c r="CG260" s="8">
        <v>0</v>
      </c>
      <c r="CH260" s="8">
        <v>0</v>
      </c>
      <c r="CI260" s="8">
        <v>0</v>
      </c>
      <c r="CJ260" s="8">
        <v>0</v>
      </c>
      <c r="CK260" s="8">
        <v>0</v>
      </c>
      <c r="CL260" s="8">
        <v>0</v>
      </c>
      <c r="CM260" s="8">
        <v>0</v>
      </c>
      <c r="CN260" s="8">
        <v>0</v>
      </c>
      <c r="CO260" s="8">
        <v>0</v>
      </c>
      <c r="CP260" s="8">
        <v>0</v>
      </c>
      <c r="CQ260" s="8">
        <v>0</v>
      </c>
      <c r="CR260" s="13" t="s">
        <v>2772</v>
      </c>
      <c r="CS260" s="13" t="s">
        <v>2772</v>
      </c>
      <c r="CT260" s="13" t="s">
        <v>2772</v>
      </c>
      <c r="CU260" s="8">
        <v>0</v>
      </c>
      <c r="CV260" s="8">
        <v>0</v>
      </c>
      <c r="CW260" s="8">
        <v>0</v>
      </c>
      <c r="CX260" s="8">
        <v>0</v>
      </c>
      <c r="CY260" s="8">
        <v>0</v>
      </c>
      <c r="CZ260" s="8">
        <v>0</v>
      </c>
      <c r="DA260" s="13" t="s">
        <v>2772</v>
      </c>
      <c r="DB260" s="13" t="s">
        <v>2772</v>
      </c>
      <c r="DC260" s="13" t="s">
        <v>2772</v>
      </c>
      <c r="DD260" s="13" t="s">
        <v>2772</v>
      </c>
      <c r="DE260" s="8">
        <v>0</v>
      </c>
      <c r="DF260" s="8">
        <v>0</v>
      </c>
      <c r="DG260" s="8">
        <v>0</v>
      </c>
      <c r="DH260" s="8">
        <v>0</v>
      </c>
      <c r="DI260" s="17">
        <v>0</v>
      </c>
    </row>
    <row r="261" s="1" customFormat="1" ht="15.4" customHeight="1" spans="1:113">
      <c r="A261" s="9" t="s">
        <v>3205</v>
      </c>
      <c r="B261" s="10"/>
      <c r="C261" s="10" t="s">
        <v>2275</v>
      </c>
      <c r="D261" s="10" t="s">
        <v>2777</v>
      </c>
      <c r="E261" s="8">
        <v>43284379.71</v>
      </c>
      <c r="F261" s="8">
        <v>36238090.91</v>
      </c>
      <c r="G261" s="8">
        <v>13952832.97</v>
      </c>
      <c r="H261" s="8">
        <v>6450690.92</v>
      </c>
      <c r="I261" s="8">
        <v>0</v>
      </c>
      <c r="J261" s="8">
        <v>111943</v>
      </c>
      <c r="K261" s="8">
        <v>1755892.36</v>
      </c>
      <c r="L261" s="8">
        <v>3899461.68</v>
      </c>
      <c r="M261" s="8">
        <v>6069987.01</v>
      </c>
      <c r="N261" s="8">
        <v>1801742.08</v>
      </c>
      <c r="O261" s="8">
        <v>0</v>
      </c>
      <c r="P261" s="8">
        <v>191110.25</v>
      </c>
      <c r="Q261" s="8">
        <v>2004430.64</v>
      </c>
      <c r="R261" s="8">
        <v>0</v>
      </c>
      <c r="S261" s="8">
        <v>0</v>
      </c>
      <c r="T261" s="8">
        <v>6631389.8</v>
      </c>
      <c r="U261" s="8">
        <v>664731.88</v>
      </c>
      <c r="V261" s="8">
        <v>900791.2</v>
      </c>
      <c r="W261" s="8">
        <v>0</v>
      </c>
      <c r="X261" s="8">
        <v>0</v>
      </c>
      <c r="Y261" s="8">
        <v>42803.99</v>
      </c>
      <c r="Z261" s="8">
        <v>124824.85</v>
      </c>
      <c r="AA261" s="8">
        <v>225059</v>
      </c>
      <c r="AB261" s="8">
        <v>0</v>
      </c>
      <c r="AC261" s="8">
        <v>54050</v>
      </c>
      <c r="AD261" s="8">
        <v>513409</v>
      </c>
      <c r="AE261" s="8">
        <v>0</v>
      </c>
      <c r="AF261" s="8">
        <v>214066</v>
      </c>
      <c r="AG261" s="8">
        <v>615140</v>
      </c>
      <c r="AH261" s="8">
        <v>89214</v>
      </c>
      <c r="AI261" s="8">
        <v>8296</v>
      </c>
      <c r="AJ261" s="8">
        <v>153960</v>
      </c>
      <c r="AK261" s="8">
        <v>0</v>
      </c>
      <c r="AL261" s="8">
        <v>0</v>
      </c>
      <c r="AM261" s="8">
        <v>0</v>
      </c>
      <c r="AN261" s="8">
        <v>780345</v>
      </c>
      <c r="AO261" s="8">
        <v>1790200</v>
      </c>
      <c r="AP261" s="8">
        <v>0</v>
      </c>
      <c r="AQ261" s="8">
        <v>0</v>
      </c>
      <c r="AR261" s="8">
        <v>0</v>
      </c>
      <c r="AS261" s="8">
        <v>250607.88</v>
      </c>
      <c r="AT261" s="8">
        <v>0</v>
      </c>
      <c r="AU261" s="8">
        <v>203891</v>
      </c>
      <c r="AV261" s="8">
        <v>28944</v>
      </c>
      <c r="AW261" s="8">
        <v>0</v>
      </c>
      <c r="AX261" s="8">
        <v>0</v>
      </c>
      <c r="AY261" s="8">
        <v>0</v>
      </c>
      <c r="AZ261" s="8">
        <v>0</v>
      </c>
      <c r="BA261" s="8">
        <v>28944</v>
      </c>
      <c r="BB261" s="8">
        <v>0</v>
      </c>
      <c r="BC261" s="8">
        <v>0</v>
      </c>
      <c r="BD261" s="8">
        <v>0</v>
      </c>
      <c r="BE261" s="8">
        <v>0</v>
      </c>
      <c r="BF261" s="8">
        <v>0</v>
      </c>
      <c r="BG261" s="8">
        <v>0</v>
      </c>
      <c r="BH261" s="8">
        <v>0</v>
      </c>
      <c r="BI261" s="8">
        <v>0</v>
      </c>
      <c r="BJ261" s="8">
        <v>0</v>
      </c>
      <c r="BK261" s="8">
        <v>0</v>
      </c>
      <c r="BL261" s="8">
        <v>0</v>
      </c>
      <c r="BM261" s="8">
        <v>0</v>
      </c>
      <c r="BN261" s="13" t="s">
        <v>2772</v>
      </c>
      <c r="BO261" s="13" t="s">
        <v>2772</v>
      </c>
      <c r="BP261" s="13" t="s">
        <v>2772</v>
      </c>
      <c r="BQ261" s="13" t="s">
        <v>2772</v>
      </c>
      <c r="BR261" s="13" t="s">
        <v>2772</v>
      </c>
      <c r="BS261" s="13" t="s">
        <v>2772</v>
      </c>
      <c r="BT261" s="13" t="s">
        <v>2772</v>
      </c>
      <c r="BU261" s="13" t="s">
        <v>2772</v>
      </c>
      <c r="BV261" s="13" t="s">
        <v>2772</v>
      </c>
      <c r="BW261" s="13" t="s">
        <v>2772</v>
      </c>
      <c r="BX261" s="13" t="s">
        <v>2772</v>
      </c>
      <c r="BY261" s="13" t="s">
        <v>2772</v>
      </c>
      <c r="BZ261" s="13" t="s">
        <v>2772</v>
      </c>
      <c r="CA261" s="8">
        <v>385955</v>
      </c>
      <c r="CB261" s="8">
        <v>0</v>
      </c>
      <c r="CC261" s="8">
        <v>385955</v>
      </c>
      <c r="CD261" s="8">
        <v>0</v>
      </c>
      <c r="CE261" s="8">
        <v>0</v>
      </c>
      <c r="CF261" s="8">
        <v>0</v>
      </c>
      <c r="CG261" s="8">
        <v>0</v>
      </c>
      <c r="CH261" s="8">
        <v>0</v>
      </c>
      <c r="CI261" s="8">
        <v>0</v>
      </c>
      <c r="CJ261" s="8">
        <v>0</v>
      </c>
      <c r="CK261" s="8">
        <v>0</v>
      </c>
      <c r="CL261" s="8">
        <v>0</v>
      </c>
      <c r="CM261" s="8">
        <v>0</v>
      </c>
      <c r="CN261" s="8">
        <v>0</v>
      </c>
      <c r="CO261" s="8">
        <v>0</v>
      </c>
      <c r="CP261" s="8">
        <v>0</v>
      </c>
      <c r="CQ261" s="8">
        <v>0</v>
      </c>
      <c r="CR261" s="13" t="s">
        <v>2772</v>
      </c>
      <c r="CS261" s="13" t="s">
        <v>2772</v>
      </c>
      <c r="CT261" s="13" t="s">
        <v>2772</v>
      </c>
      <c r="CU261" s="8">
        <v>0</v>
      </c>
      <c r="CV261" s="8">
        <v>0</v>
      </c>
      <c r="CW261" s="8">
        <v>0</v>
      </c>
      <c r="CX261" s="8">
        <v>0</v>
      </c>
      <c r="CY261" s="8">
        <v>0</v>
      </c>
      <c r="CZ261" s="8">
        <v>0</v>
      </c>
      <c r="DA261" s="13" t="s">
        <v>2772</v>
      </c>
      <c r="DB261" s="13" t="s">
        <v>2772</v>
      </c>
      <c r="DC261" s="13" t="s">
        <v>2772</v>
      </c>
      <c r="DD261" s="13" t="s">
        <v>2772</v>
      </c>
      <c r="DE261" s="8">
        <v>0</v>
      </c>
      <c r="DF261" s="8">
        <v>0</v>
      </c>
      <c r="DG261" s="8">
        <v>0</v>
      </c>
      <c r="DH261" s="8">
        <v>0</v>
      </c>
      <c r="DI261" s="17">
        <v>0</v>
      </c>
    </row>
    <row r="262" s="1" customFormat="1" ht="15.4" customHeight="1" spans="1:113">
      <c r="A262" s="9" t="s">
        <v>3206</v>
      </c>
      <c r="B262" s="10"/>
      <c r="C262" s="10" t="s">
        <v>2275</v>
      </c>
      <c r="D262" s="10" t="s">
        <v>1573</v>
      </c>
      <c r="E262" s="8">
        <v>4597866.2</v>
      </c>
      <c r="F262" s="8">
        <v>4597866.2</v>
      </c>
      <c r="G262" s="8">
        <v>0</v>
      </c>
      <c r="H262" s="8">
        <v>0</v>
      </c>
      <c r="I262" s="8">
        <v>0</v>
      </c>
      <c r="J262" s="8">
        <v>0</v>
      </c>
      <c r="K262" s="8">
        <v>0</v>
      </c>
      <c r="L262" s="8">
        <v>0</v>
      </c>
      <c r="M262" s="8">
        <v>0</v>
      </c>
      <c r="N262" s="8">
        <v>0</v>
      </c>
      <c r="O262" s="8">
        <v>0</v>
      </c>
      <c r="P262" s="8">
        <v>0</v>
      </c>
      <c r="Q262" s="8">
        <v>4597866.2</v>
      </c>
      <c r="R262" s="8">
        <v>0</v>
      </c>
      <c r="S262" s="8">
        <v>0</v>
      </c>
      <c r="T262" s="8">
        <v>0</v>
      </c>
      <c r="U262" s="8">
        <v>0</v>
      </c>
      <c r="V262" s="8">
        <v>0</v>
      </c>
      <c r="W262" s="8">
        <v>0</v>
      </c>
      <c r="X262" s="8">
        <v>0</v>
      </c>
      <c r="Y262" s="8">
        <v>0</v>
      </c>
      <c r="Z262" s="8">
        <v>0</v>
      </c>
      <c r="AA262" s="8">
        <v>0</v>
      </c>
      <c r="AB262" s="8">
        <v>0</v>
      </c>
      <c r="AC262" s="8">
        <v>0</v>
      </c>
      <c r="AD262" s="8">
        <v>0</v>
      </c>
      <c r="AE262" s="8">
        <v>0</v>
      </c>
      <c r="AF262" s="8">
        <v>0</v>
      </c>
      <c r="AG262" s="8">
        <v>0</v>
      </c>
      <c r="AH262" s="8">
        <v>0</v>
      </c>
      <c r="AI262" s="8">
        <v>0</v>
      </c>
      <c r="AJ262" s="8">
        <v>0</v>
      </c>
      <c r="AK262" s="8">
        <v>0</v>
      </c>
      <c r="AL262" s="8">
        <v>0</v>
      </c>
      <c r="AM262" s="8">
        <v>0</v>
      </c>
      <c r="AN262" s="8">
        <v>0</v>
      </c>
      <c r="AO262" s="8">
        <v>0</v>
      </c>
      <c r="AP262" s="8">
        <v>0</v>
      </c>
      <c r="AQ262" s="8">
        <v>0</v>
      </c>
      <c r="AR262" s="8">
        <v>0</v>
      </c>
      <c r="AS262" s="8">
        <v>0</v>
      </c>
      <c r="AT262" s="8">
        <v>0</v>
      </c>
      <c r="AU262" s="8">
        <v>0</v>
      </c>
      <c r="AV262" s="8">
        <v>0</v>
      </c>
      <c r="AW262" s="8">
        <v>0</v>
      </c>
      <c r="AX262" s="8">
        <v>0</v>
      </c>
      <c r="AY262" s="8">
        <v>0</v>
      </c>
      <c r="AZ262" s="8">
        <v>0</v>
      </c>
      <c r="BA262" s="8">
        <v>0</v>
      </c>
      <c r="BB262" s="8">
        <v>0</v>
      </c>
      <c r="BC262" s="8">
        <v>0</v>
      </c>
      <c r="BD262" s="8">
        <v>0</v>
      </c>
      <c r="BE262" s="8">
        <v>0</v>
      </c>
      <c r="BF262" s="8">
        <v>0</v>
      </c>
      <c r="BG262" s="8">
        <v>0</v>
      </c>
      <c r="BH262" s="8">
        <v>0</v>
      </c>
      <c r="BI262" s="8">
        <v>0</v>
      </c>
      <c r="BJ262" s="8">
        <v>0</v>
      </c>
      <c r="BK262" s="8">
        <v>0</v>
      </c>
      <c r="BL262" s="8">
        <v>0</v>
      </c>
      <c r="BM262" s="8">
        <v>0</v>
      </c>
      <c r="BN262" s="13" t="s">
        <v>2772</v>
      </c>
      <c r="BO262" s="13" t="s">
        <v>2772</v>
      </c>
      <c r="BP262" s="13" t="s">
        <v>2772</v>
      </c>
      <c r="BQ262" s="13" t="s">
        <v>2772</v>
      </c>
      <c r="BR262" s="13" t="s">
        <v>2772</v>
      </c>
      <c r="BS262" s="13" t="s">
        <v>2772</v>
      </c>
      <c r="BT262" s="13" t="s">
        <v>2772</v>
      </c>
      <c r="BU262" s="13" t="s">
        <v>2772</v>
      </c>
      <c r="BV262" s="13" t="s">
        <v>2772</v>
      </c>
      <c r="BW262" s="13" t="s">
        <v>2772</v>
      </c>
      <c r="BX262" s="13" t="s">
        <v>2772</v>
      </c>
      <c r="BY262" s="13" t="s">
        <v>2772</v>
      </c>
      <c r="BZ262" s="13" t="s">
        <v>2772</v>
      </c>
      <c r="CA262" s="8">
        <v>0</v>
      </c>
      <c r="CB262" s="8">
        <v>0</v>
      </c>
      <c r="CC262" s="8">
        <v>0</v>
      </c>
      <c r="CD262" s="8">
        <v>0</v>
      </c>
      <c r="CE262" s="8">
        <v>0</v>
      </c>
      <c r="CF262" s="8">
        <v>0</v>
      </c>
      <c r="CG262" s="8">
        <v>0</v>
      </c>
      <c r="CH262" s="8">
        <v>0</v>
      </c>
      <c r="CI262" s="8">
        <v>0</v>
      </c>
      <c r="CJ262" s="8">
        <v>0</v>
      </c>
      <c r="CK262" s="8">
        <v>0</v>
      </c>
      <c r="CL262" s="8">
        <v>0</v>
      </c>
      <c r="CM262" s="8">
        <v>0</v>
      </c>
      <c r="CN262" s="8">
        <v>0</v>
      </c>
      <c r="CO262" s="8">
        <v>0</v>
      </c>
      <c r="CP262" s="8">
        <v>0</v>
      </c>
      <c r="CQ262" s="8">
        <v>0</v>
      </c>
      <c r="CR262" s="13" t="s">
        <v>2772</v>
      </c>
      <c r="CS262" s="13" t="s">
        <v>2772</v>
      </c>
      <c r="CT262" s="13" t="s">
        <v>2772</v>
      </c>
      <c r="CU262" s="8">
        <v>0</v>
      </c>
      <c r="CV262" s="8">
        <v>0</v>
      </c>
      <c r="CW262" s="8">
        <v>0</v>
      </c>
      <c r="CX262" s="8">
        <v>0</v>
      </c>
      <c r="CY262" s="8">
        <v>0</v>
      </c>
      <c r="CZ262" s="8">
        <v>0</v>
      </c>
      <c r="DA262" s="13" t="s">
        <v>2772</v>
      </c>
      <c r="DB262" s="13" t="s">
        <v>2772</v>
      </c>
      <c r="DC262" s="13" t="s">
        <v>2772</v>
      </c>
      <c r="DD262" s="13" t="s">
        <v>2772</v>
      </c>
      <c r="DE262" s="8">
        <v>0</v>
      </c>
      <c r="DF262" s="8">
        <v>0</v>
      </c>
      <c r="DG262" s="8">
        <v>0</v>
      </c>
      <c r="DH262" s="8">
        <v>0</v>
      </c>
      <c r="DI262" s="17">
        <v>0</v>
      </c>
    </row>
    <row r="263" s="1" customFormat="1" ht="15.4" customHeight="1" spans="1:113">
      <c r="A263" s="9" t="s">
        <v>3207</v>
      </c>
      <c r="B263" s="10"/>
      <c r="C263" s="10" t="s">
        <v>2275</v>
      </c>
      <c r="D263" s="10" t="s">
        <v>3208</v>
      </c>
      <c r="E263" s="8">
        <v>4597866.2</v>
      </c>
      <c r="F263" s="8">
        <v>4597866.2</v>
      </c>
      <c r="G263" s="8">
        <v>0</v>
      </c>
      <c r="H263" s="8">
        <v>0</v>
      </c>
      <c r="I263" s="8">
        <v>0</v>
      </c>
      <c r="J263" s="8">
        <v>0</v>
      </c>
      <c r="K263" s="8">
        <v>0</v>
      </c>
      <c r="L263" s="8">
        <v>0</v>
      </c>
      <c r="M263" s="8">
        <v>0</v>
      </c>
      <c r="N263" s="8">
        <v>0</v>
      </c>
      <c r="O263" s="8">
        <v>0</v>
      </c>
      <c r="P263" s="8">
        <v>0</v>
      </c>
      <c r="Q263" s="8">
        <v>4597866.2</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v>0</v>
      </c>
      <c r="AR263" s="8">
        <v>0</v>
      </c>
      <c r="AS263" s="8">
        <v>0</v>
      </c>
      <c r="AT263" s="8">
        <v>0</v>
      </c>
      <c r="AU263" s="8">
        <v>0</v>
      </c>
      <c r="AV263" s="8">
        <v>0</v>
      </c>
      <c r="AW263" s="8">
        <v>0</v>
      </c>
      <c r="AX263" s="8">
        <v>0</v>
      </c>
      <c r="AY263" s="8">
        <v>0</v>
      </c>
      <c r="AZ263" s="8">
        <v>0</v>
      </c>
      <c r="BA263" s="8">
        <v>0</v>
      </c>
      <c r="BB263" s="8">
        <v>0</v>
      </c>
      <c r="BC263" s="8">
        <v>0</v>
      </c>
      <c r="BD263" s="8">
        <v>0</v>
      </c>
      <c r="BE263" s="8">
        <v>0</v>
      </c>
      <c r="BF263" s="8">
        <v>0</v>
      </c>
      <c r="BG263" s="8">
        <v>0</v>
      </c>
      <c r="BH263" s="8">
        <v>0</v>
      </c>
      <c r="BI263" s="8">
        <v>0</v>
      </c>
      <c r="BJ263" s="8">
        <v>0</v>
      </c>
      <c r="BK263" s="8">
        <v>0</v>
      </c>
      <c r="BL263" s="8">
        <v>0</v>
      </c>
      <c r="BM263" s="8">
        <v>0</v>
      </c>
      <c r="BN263" s="13" t="s">
        <v>2772</v>
      </c>
      <c r="BO263" s="13" t="s">
        <v>2772</v>
      </c>
      <c r="BP263" s="13" t="s">
        <v>2772</v>
      </c>
      <c r="BQ263" s="13" t="s">
        <v>2772</v>
      </c>
      <c r="BR263" s="13" t="s">
        <v>2772</v>
      </c>
      <c r="BS263" s="13" t="s">
        <v>2772</v>
      </c>
      <c r="BT263" s="13" t="s">
        <v>2772</v>
      </c>
      <c r="BU263" s="13" t="s">
        <v>2772</v>
      </c>
      <c r="BV263" s="13" t="s">
        <v>2772</v>
      </c>
      <c r="BW263" s="13" t="s">
        <v>2772</v>
      </c>
      <c r="BX263" s="13" t="s">
        <v>2772</v>
      </c>
      <c r="BY263" s="13" t="s">
        <v>2772</v>
      </c>
      <c r="BZ263" s="13" t="s">
        <v>2772</v>
      </c>
      <c r="CA263" s="8">
        <v>0</v>
      </c>
      <c r="CB263" s="8">
        <v>0</v>
      </c>
      <c r="CC263" s="8">
        <v>0</v>
      </c>
      <c r="CD263" s="8">
        <v>0</v>
      </c>
      <c r="CE263" s="8">
        <v>0</v>
      </c>
      <c r="CF263" s="8">
        <v>0</v>
      </c>
      <c r="CG263" s="8">
        <v>0</v>
      </c>
      <c r="CH263" s="8">
        <v>0</v>
      </c>
      <c r="CI263" s="8">
        <v>0</v>
      </c>
      <c r="CJ263" s="8">
        <v>0</v>
      </c>
      <c r="CK263" s="8">
        <v>0</v>
      </c>
      <c r="CL263" s="8">
        <v>0</v>
      </c>
      <c r="CM263" s="8">
        <v>0</v>
      </c>
      <c r="CN263" s="8">
        <v>0</v>
      </c>
      <c r="CO263" s="8">
        <v>0</v>
      </c>
      <c r="CP263" s="8">
        <v>0</v>
      </c>
      <c r="CQ263" s="8">
        <v>0</v>
      </c>
      <c r="CR263" s="13" t="s">
        <v>2772</v>
      </c>
      <c r="CS263" s="13" t="s">
        <v>2772</v>
      </c>
      <c r="CT263" s="13" t="s">
        <v>2772</v>
      </c>
      <c r="CU263" s="8">
        <v>0</v>
      </c>
      <c r="CV263" s="8">
        <v>0</v>
      </c>
      <c r="CW263" s="8">
        <v>0</v>
      </c>
      <c r="CX263" s="8">
        <v>0</v>
      </c>
      <c r="CY263" s="8">
        <v>0</v>
      </c>
      <c r="CZ263" s="8">
        <v>0</v>
      </c>
      <c r="DA263" s="13" t="s">
        <v>2772</v>
      </c>
      <c r="DB263" s="13" t="s">
        <v>2772</v>
      </c>
      <c r="DC263" s="13" t="s">
        <v>2772</v>
      </c>
      <c r="DD263" s="13" t="s">
        <v>2772</v>
      </c>
      <c r="DE263" s="8">
        <v>0</v>
      </c>
      <c r="DF263" s="8">
        <v>0</v>
      </c>
      <c r="DG263" s="8">
        <v>0</v>
      </c>
      <c r="DH263" s="8">
        <v>0</v>
      </c>
      <c r="DI263" s="17">
        <v>0</v>
      </c>
    </row>
    <row r="264" s="1" customFormat="1" ht="15.4" customHeight="1" spans="1:113">
      <c r="A264" s="9" t="s">
        <v>3209</v>
      </c>
      <c r="B264" s="10"/>
      <c r="C264" s="10" t="s">
        <v>2275</v>
      </c>
      <c r="D264" s="10" t="s">
        <v>1693</v>
      </c>
      <c r="E264" s="8">
        <v>4597866.2</v>
      </c>
      <c r="F264" s="8">
        <v>4597866.2</v>
      </c>
      <c r="G264" s="8">
        <v>0</v>
      </c>
      <c r="H264" s="8">
        <v>0</v>
      </c>
      <c r="I264" s="8">
        <v>0</v>
      </c>
      <c r="J264" s="8">
        <v>0</v>
      </c>
      <c r="K264" s="8">
        <v>0</v>
      </c>
      <c r="L264" s="8">
        <v>0</v>
      </c>
      <c r="M264" s="8">
        <v>0</v>
      </c>
      <c r="N264" s="8">
        <v>0</v>
      </c>
      <c r="O264" s="8">
        <v>0</v>
      </c>
      <c r="P264" s="8">
        <v>0</v>
      </c>
      <c r="Q264" s="8">
        <v>4597866.2</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v>0</v>
      </c>
      <c r="AR264" s="8">
        <v>0</v>
      </c>
      <c r="AS264" s="8">
        <v>0</v>
      </c>
      <c r="AT264" s="8">
        <v>0</v>
      </c>
      <c r="AU264" s="8">
        <v>0</v>
      </c>
      <c r="AV264" s="8">
        <v>0</v>
      </c>
      <c r="AW264" s="8">
        <v>0</v>
      </c>
      <c r="AX264" s="8">
        <v>0</v>
      </c>
      <c r="AY264" s="8">
        <v>0</v>
      </c>
      <c r="AZ264" s="8">
        <v>0</v>
      </c>
      <c r="BA264" s="8">
        <v>0</v>
      </c>
      <c r="BB264" s="8">
        <v>0</v>
      </c>
      <c r="BC264" s="8">
        <v>0</v>
      </c>
      <c r="BD264" s="8">
        <v>0</v>
      </c>
      <c r="BE264" s="8">
        <v>0</v>
      </c>
      <c r="BF264" s="8">
        <v>0</v>
      </c>
      <c r="BG264" s="8">
        <v>0</v>
      </c>
      <c r="BH264" s="8">
        <v>0</v>
      </c>
      <c r="BI264" s="8">
        <v>0</v>
      </c>
      <c r="BJ264" s="8">
        <v>0</v>
      </c>
      <c r="BK264" s="8">
        <v>0</v>
      </c>
      <c r="BL264" s="8">
        <v>0</v>
      </c>
      <c r="BM264" s="8">
        <v>0</v>
      </c>
      <c r="BN264" s="13" t="s">
        <v>2772</v>
      </c>
      <c r="BO264" s="13" t="s">
        <v>2772</v>
      </c>
      <c r="BP264" s="13" t="s">
        <v>2772</v>
      </c>
      <c r="BQ264" s="13" t="s">
        <v>2772</v>
      </c>
      <c r="BR264" s="13" t="s">
        <v>2772</v>
      </c>
      <c r="BS264" s="13" t="s">
        <v>2772</v>
      </c>
      <c r="BT264" s="13" t="s">
        <v>2772</v>
      </c>
      <c r="BU264" s="13" t="s">
        <v>2772</v>
      </c>
      <c r="BV264" s="13" t="s">
        <v>2772</v>
      </c>
      <c r="BW264" s="13" t="s">
        <v>2772</v>
      </c>
      <c r="BX264" s="13" t="s">
        <v>2772</v>
      </c>
      <c r="BY264" s="13" t="s">
        <v>2772</v>
      </c>
      <c r="BZ264" s="13" t="s">
        <v>2772</v>
      </c>
      <c r="CA264" s="8">
        <v>0</v>
      </c>
      <c r="CB264" s="8">
        <v>0</v>
      </c>
      <c r="CC264" s="8">
        <v>0</v>
      </c>
      <c r="CD264" s="8">
        <v>0</v>
      </c>
      <c r="CE264" s="8">
        <v>0</v>
      </c>
      <c r="CF264" s="8">
        <v>0</v>
      </c>
      <c r="CG264" s="8">
        <v>0</v>
      </c>
      <c r="CH264" s="8">
        <v>0</v>
      </c>
      <c r="CI264" s="8">
        <v>0</v>
      </c>
      <c r="CJ264" s="8">
        <v>0</v>
      </c>
      <c r="CK264" s="8">
        <v>0</v>
      </c>
      <c r="CL264" s="8">
        <v>0</v>
      </c>
      <c r="CM264" s="8">
        <v>0</v>
      </c>
      <c r="CN264" s="8">
        <v>0</v>
      </c>
      <c r="CO264" s="8">
        <v>0</v>
      </c>
      <c r="CP264" s="8">
        <v>0</v>
      </c>
      <c r="CQ264" s="8">
        <v>0</v>
      </c>
      <c r="CR264" s="13" t="s">
        <v>2772</v>
      </c>
      <c r="CS264" s="13" t="s">
        <v>2772</v>
      </c>
      <c r="CT264" s="13" t="s">
        <v>2772</v>
      </c>
      <c r="CU264" s="8">
        <v>0</v>
      </c>
      <c r="CV264" s="8">
        <v>0</v>
      </c>
      <c r="CW264" s="8">
        <v>0</v>
      </c>
      <c r="CX264" s="8">
        <v>0</v>
      </c>
      <c r="CY264" s="8">
        <v>0</v>
      </c>
      <c r="CZ264" s="8">
        <v>0</v>
      </c>
      <c r="DA264" s="13" t="s">
        <v>2772</v>
      </c>
      <c r="DB264" s="13" t="s">
        <v>2772</v>
      </c>
      <c r="DC264" s="13" t="s">
        <v>2772</v>
      </c>
      <c r="DD264" s="13" t="s">
        <v>2772</v>
      </c>
      <c r="DE264" s="8">
        <v>0</v>
      </c>
      <c r="DF264" s="8">
        <v>0</v>
      </c>
      <c r="DG264" s="8">
        <v>0</v>
      </c>
      <c r="DH264" s="8">
        <v>0</v>
      </c>
      <c r="DI264" s="17">
        <v>0</v>
      </c>
    </row>
    <row r="265" s="1" customFormat="1" ht="15.4" customHeight="1" spans="1:113">
      <c r="A265" s="9" t="s">
        <v>3210</v>
      </c>
      <c r="B265" s="10"/>
      <c r="C265" s="10" t="s">
        <v>2275</v>
      </c>
      <c r="D265" s="10" t="s">
        <v>1593</v>
      </c>
      <c r="E265" s="8">
        <v>5129924.61</v>
      </c>
      <c r="F265" s="8">
        <v>1870490.23</v>
      </c>
      <c r="G265" s="8">
        <v>780961.15</v>
      </c>
      <c r="H265" s="8">
        <v>188114</v>
      </c>
      <c r="I265" s="8">
        <v>241693</v>
      </c>
      <c r="J265" s="8">
        <v>0</v>
      </c>
      <c r="K265" s="8">
        <v>177548</v>
      </c>
      <c r="L265" s="8">
        <v>174768.38</v>
      </c>
      <c r="M265" s="8">
        <v>36536.16</v>
      </c>
      <c r="N265" s="8">
        <v>84798.24</v>
      </c>
      <c r="O265" s="8">
        <v>0</v>
      </c>
      <c r="P265" s="8">
        <v>26774.6</v>
      </c>
      <c r="Q265" s="8">
        <v>109358.7</v>
      </c>
      <c r="R265" s="8">
        <v>35426</v>
      </c>
      <c r="S265" s="8">
        <v>14512</v>
      </c>
      <c r="T265" s="8">
        <v>477196.35</v>
      </c>
      <c r="U265" s="8">
        <v>40546.98</v>
      </c>
      <c r="V265" s="8">
        <v>70603.6</v>
      </c>
      <c r="W265" s="8">
        <v>0</v>
      </c>
      <c r="X265" s="8">
        <v>261</v>
      </c>
      <c r="Y265" s="8">
        <v>1699.2</v>
      </c>
      <c r="Z265" s="8">
        <v>28230.72</v>
      </c>
      <c r="AA265" s="8">
        <v>7100</v>
      </c>
      <c r="AB265" s="8">
        <v>0</v>
      </c>
      <c r="AC265" s="8">
        <v>72000</v>
      </c>
      <c r="AD265" s="8">
        <v>58354</v>
      </c>
      <c r="AE265" s="8">
        <v>0</v>
      </c>
      <c r="AF265" s="8">
        <v>28402</v>
      </c>
      <c r="AG265" s="8">
        <v>0</v>
      </c>
      <c r="AH265" s="8">
        <v>0</v>
      </c>
      <c r="AI265" s="8">
        <v>1560</v>
      </c>
      <c r="AJ265" s="8">
        <v>62143</v>
      </c>
      <c r="AK265" s="8">
        <v>0</v>
      </c>
      <c r="AL265" s="8">
        <v>0</v>
      </c>
      <c r="AM265" s="8">
        <v>0</v>
      </c>
      <c r="AN265" s="8">
        <v>0</v>
      </c>
      <c r="AO265" s="8">
        <v>0</v>
      </c>
      <c r="AP265" s="8">
        <v>2280</v>
      </c>
      <c r="AQ265" s="8">
        <v>1550</v>
      </c>
      <c r="AR265" s="8">
        <v>0</v>
      </c>
      <c r="AS265" s="8">
        <v>53348</v>
      </c>
      <c r="AT265" s="8">
        <v>0</v>
      </c>
      <c r="AU265" s="8">
        <v>49117.85</v>
      </c>
      <c r="AV265" s="8">
        <v>1144828</v>
      </c>
      <c r="AW265" s="8">
        <v>0</v>
      </c>
      <c r="AX265" s="8">
        <v>0</v>
      </c>
      <c r="AY265" s="8">
        <v>0</v>
      </c>
      <c r="AZ265" s="8">
        <v>800618</v>
      </c>
      <c r="BA265" s="8">
        <v>275805</v>
      </c>
      <c r="BB265" s="8">
        <v>55435</v>
      </c>
      <c r="BC265" s="8">
        <v>0</v>
      </c>
      <c r="BD265" s="8">
        <v>0</v>
      </c>
      <c r="BE265" s="8">
        <v>0</v>
      </c>
      <c r="BF265" s="8">
        <v>0</v>
      </c>
      <c r="BG265" s="8">
        <v>0</v>
      </c>
      <c r="BH265" s="8">
        <v>12970</v>
      </c>
      <c r="BI265" s="8">
        <v>0</v>
      </c>
      <c r="BJ265" s="8">
        <v>0</v>
      </c>
      <c r="BK265" s="8">
        <v>0</v>
      </c>
      <c r="BL265" s="8">
        <v>0</v>
      </c>
      <c r="BM265" s="8">
        <v>0</v>
      </c>
      <c r="BN265" s="13" t="s">
        <v>2772</v>
      </c>
      <c r="BO265" s="13" t="s">
        <v>2772</v>
      </c>
      <c r="BP265" s="13" t="s">
        <v>2772</v>
      </c>
      <c r="BQ265" s="13" t="s">
        <v>2772</v>
      </c>
      <c r="BR265" s="13" t="s">
        <v>2772</v>
      </c>
      <c r="BS265" s="13" t="s">
        <v>2772</v>
      </c>
      <c r="BT265" s="13" t="s">
        <v>2772</v>
      </c>
      <c r="BU265" s="13" t="s">
        <v>2772</v>
      </c>
      <c r="BV265" s="13" t="s">
        <v>2772</v>
      </c>
      <c r="BW265" s="13" t="s">
        <v>2772</v>
      </c>
      <c r="BX265" s="13" t="s">
        <v>2772</v>
      </c>
      <c r="BY265" s="13" t="s">
        <v>2772</v>
      </c>
      <c r="BZ265" s="13" t="s">
        <v>2772</v>
      </c>
      <c r="CA265" s="8">
        <v>0</v>
      </c>
      <c r="CB265" s="8">
        <v>0</v>
      </c>
      <c r="CC265" s="8">
        <v>0</v>
      </c>
      <c r="CD265" s="8">
        <v>0</v>
      </c>
      <c r="CE265" s="8">
        <v>0</v>
      </c>
      <c r="CF265" s="8">
        <v>0</v>
      </c>
      <c r="CG265" s="8">
        <v>0</v>
      </c>
      <c r="CH265" s="8">
        <v>0</v>
      </c>
      <c r="CI265" s="8">
        <v>0</v>
      </c>
      <c r="CJ265" s="8">
        <v>0</v>
      </c>
      <c r="CK265" s="8">
        <v>0</v>
      </c>
      <c r="CL265" s="8">
        <v>0</v>
      </c>
      <c r="CM265" s="8">
        <v>0</v>
      </c>
      <c r="CN265" s="8">
        <v>0</v>
      </c>
      <c r="CO265" s="8">
        <v>0</v>
      </c>
      <c r="CP265" s="8">
        <v>0</v>
      </c>
      <c r="CQ265" s="8">
        <v>0</v>
      </c>
      <c r="CR265" s="13" t="s">
        <v>2772</v>
      </c>
      <c r="CS265" s="13" t="s">
        <v>2772</v>
      </c>
      <c r="CT265" s="13" t="s">
        <v>2772</v>
      </c>
      <c r="CU265" s="8">
        <v>1637410.03</v>
      </c>
      <c r="CV265" s="8">
        <v>0</v>
      </c>
      <c r="CW265" s="8">
        <v>0</v>
      </c>
      <c r="CX265" s="8">
        <v>1300000</v>
      </c>
      <c r="CY265" s="8">
        <v>115159</v>
      </c>
      <c r="CZ265" s="8">
        <v>222251.03</v>
      </c>
      <c r="DA265" s="13" t="s">
        <v>2772</v>
      </c>
      <c r="DB265" s="13" t="s">
        <v>2772</v>
      </c>
      <c r="DC265" s="13" t="s">
        <v>2772</v>
      </c>
      <c r="DD265" s="13" t="s">
        <v>2772</v>
      </c>
      <c r="DE265" s="8">
        <v>0</v>
      </c>
      <c r="DF265" s="8">
        <v>0</v>
      </c>
      <c r="DG265" s="8">
        <v>0</v>
      </c>
      <c r="DH265" s="8">
        <v>0</v>
      </c>
      <c r="DI265" s="17">
        <v>0</v>
      </c>
    </row>
    <row r="266" s="1" customFormat="1" ht="15.4" customHeight="1" spans="1:113">
      <c r="A266" s="9" t="s">
        <v>3211</v>
      </c>
      <c r="B266" s="10"/>
      <c r="C266" s="10" t="s">
        <v>2275</v>
      </c>
      <c r="D266" s="10" t="s">
        <v>3212</v>
      </c>
      <c r="E266" s="8">
        <v>5129924.61</v>
      </c>
      <c r="F266" s="8">
        <v>1870490.23</v>
      </c>
      <c r="G266" s="8">
        <v>780961.15</v>
      </c>
      <c r="H266" s="8">
        <v>188114</v>
      </c>
      <c r="I266" s="8">
        <v>241693</v>
      </c>
      <c r="J266" s="8">
        <v>0</v>
      </c>
      <c r="K266" s="8">
        <v>177548</v>
      </c>
      <c r="L266" s="8">
        <v>174768.38</v>
      </c>
      <c r="M266" s="8">
        <v>36536.16</v>
      </c>
      <c r="N266" s="8">
        <v>84798.24</v>
      </c>
      <c r="O266" s="8">
        <v>0</v>
      </c>
      <c r="P266" s="8">
        <v>26774.6</v>
      </c>
      <c r="Q266" s="8">
        <v>109358.7</v>
      </c>
      <c r="R266" s="8">
        <v>35426</v>
      </c>
      <c r="S266" s="8">
        <v>14512</v>
      </c>
      <c r="T266" s="8">
        <v>477196.35</v>
      </c>
      <c r="U266" s="8">
        <v>40546.98</v>
      </c>
      <c r="V266" s="8">
        <v>70603.6</v>
      </c>
      <c r="W266" s="8">
        <v>0</v>
      </c>
      <c r="X266" s="8">
        <v>261</v>
      </c>
      <c r="Y266" s="8">
        <v>1699.2</v>
      </c>
      <c r="Z266" s="8">
        <v>28230.72</v>
      </c>
      <c r="AA266" s="8">
        <v>7100</v>
      </c>
      <c r="AB266" s="8">
        <v>0</v>
      </c>
      <c r="AC266" s="8">
        <v>72000</v>
      </c>
      <c r="AD266" s="8">
        <v>58354</v>
      </c>
      <c r="AE266" s="8">
        <v>0</v>
      </c>
      <c r="AF266" s="8">
        <v>28402</v>
      </c>
      <c r="AG266" s="8">
        <v>0</v>
      </c>
      <c r="AH266" s="8">
        <v>0</v>
      </c>
      <c r="AI266" s="8">
        <v>1560</v>
      </c>
      <c r="AJ266" s="8">
        <v>62143</v>
      </c>
      <c r="AK266" s="8">
        <v>0</v>
      </c>
      <c r="AL266" s="8">
        <v>0</v>
      </c>
      <c r="AM266" s="8">
        <v>0</v>
      </c>
      <c r="AN266" s="8">
        <v>0</v>
      </c>
      <c r="AO266" s="8">
        <v>0</v>
      </c>
      <c r="AP266" s="8">
        <v>2280</v>
      </c>
      <c r="AQ266" s="8">
        <v>1550</v>
      </c>
      <c r="AR266" s="8">
        <v>0</v>
      </c>
      <c r="AS266" s="8">
        <v>53348</v>
      </c>
      <c r="AT266" s="8">
        <v>0</v>
      </c>
      <c r="AU266" s="8">
        <v>49117.85</v>
      </c>
      <c r="AV266" s="8">
        <v>1144828</v>
      </c>
      <c r="AW266" s="8">
        <v>0</v>
      </c>
      <c r="AX266" s="8">
        <v>0</v>
      </c>
      <c r="AY266" s="8">
        <v>0</v>
      </c>
      <c r="AZ266" s="8">
        <v>800618</v>
      </c>
      <c r="BA266" s="8">
        <v>275805</v>
      </c>
      <c r="BB266" s="8">
        <v>55435</v>
      </c>
      <c r="BC266" s="8">
        <v>0</v>
      </c>
      <c r="BD266" s="8">
        <v>0</v>
      </c>
      <c r="BE266" s="8">
        <v>0</v>
      </c>
      <c r="BF266" s="8">
        <v>0</v>
      </c>
      <c r="BG266" s="8">
        <v>0</v>
      </c>
      <c r="BH266" s="8">
        <v>12970</v>
      </c>
      <c r="BI266" s="8">
        <v>0</v>
      </c>
      <c r="BJ266" s="8">
        <v>0</v>
      </c>
      <c r="BK266" s="8">
        <v>0</v>
      </c>
      <c r="BL266" s="8">
        <v>0</v>
      </c>
      <c r="BM266" s="8">
        <v>0</v>
      </c>
      <c r="BN266" s="13" t="s">
        <v>2772</v>
      </c>
      <c r="BO266" s="13" t="s">
        <v>2772</v>
      </c>
      <c r="BP266" s="13" t="s">
        <v>2772</v>
      </c>
      <c r="BQ266" s="13" t="s">
        <v>2772</v>
      </c>
      <c r="BR266" s="13" t="s">
        <v>2772</v>
      </c>
      <c r="BS266" s="13" t="s">
        <v>2772</v>
      </c>
      <c r="BT266" s="13" t="s">
        <v>2772</v>
      </c>
      <c r="BU266" s="13" t="s">
        <v>2772</v>
      </c>
      <c r="BV266" s="13" t="s">
        <v>2772</v>
      </c>
      <c r="BW266" s="13" t="s">
        <v>2772</v>
      </c>
      <c r="BX266" s="13" t="s">
        <v>2772</v>
      </c>
      <c r="BY266" s="13" t="s">
        <v>2772</v>
      </c>
      <c r="BZ266" s="13" t="s">
        <v>2772</v>
      </c>
      <c r="CA266" s="8">
        <v>0</v>
      </c>
      <c r="CB266" s="8">
        <v>0</v>
      </c>
      <c r="CC266" s="8">
        <v>0</v>
      </c>
      <c r="CD266" s="8">
        <v>0</v>
      </c>
      <c r="CE266" s="8">
        <v>0</v>
      </c>
      <c r="CF266" s="8">
        <v>0</v>
      </c>
      <c r="CG266" s="8">
        <v>0</v>
      </c>
      <c r="CH266" s="8">
        <v>0</v>
      </c>
      <c r="CI266" s="8">
        <v>0</v>
      </c>
      <c r="CJ266" s="8">
        <v>0</v>
      </c>
      <c r="CK266" s="8">
        <v>0</v>
      </c>
      <c r="CL266" s="8">
        <v>0</v>
      </c>
      <c r="CM266" s="8">
        <v>0</v>
      </c>
      <c r="CN266" s="8">
        <v>0</v>
      </c>
      <c r="CO266" s="8">
        <v>0</v>
      </c>
      <c r="CP266" s="8">
        <v>0</v>
      </c>
      <c r="CQ266" s="8">
        <v>0</v>
      </c>
      <c r="CR266" s="13" t="s">
        <v>2772</v>
      </c>
      <c r="CS266" s="13" t="s">
        <v>2772</v>
      </c>
      <c r="CT266" s="13" t="s">
        <v>2772</v>
      </c>
      <c r="CU266" s="8">
        <v>1637410.03</v>
      </c>
      <c r="CV266" s="8">
        <v>0</v>
      </c>
      <c r="CW266" s="8">
        <v>0</v>
      </c>
      <c r="CX266" s="8">
        <v>1300000</v>
      </c>
      <c r="CY266" s="8">
        <v>115159</v>
      </c>
      <c r="CZ266" s="8">
        <v>222251.03</v>
      </c>
      <c r="DA266" s="13" t="s">
        <v>2772</v>
      </c>
      <c r="DB266" s="13" t="s">
        <v>2772</v>
      </c>
      <c r="DC266" s="13" t="s">
        <v>2772</v>
      </c>
      <c r="DD266" s="13" t="s">
        <v>2772</v>
      </c>
      <c r="DE266" s="8">
        <v>0</v>
      </c>
      <c r="DF266" s="8">
        <v>0</v>
      </c>
      <c r="DG266" s="8">
        <v>0</v>
      </c>
      <c r="DH266" s="8">
        <v>0</v>
      </c>
      <c r="DI266" s="17">
        <v>0</v>
      </c>
    </row>
    <row r="267" s="1" customFormat="1" ht="15.4" customHeight="1" spans="1:113">
      <c r="A267" s="9" t="s">
        <v>3213</v>
      </c>
      <c r="B267" s="10"/>
      <c r="C267" s="10" t="s">
        <v>2275</v>
      </c>
      <c r="D267" s="10" t="s">
        <v>2777</v>
      </c>
      <c r="E267" s="8">
        <v>4456450.62</v>
      </c>
      <c r="F267" s="8">
        <v>1276662.22</v>
      </c>
      <c r="G267" s="8">
        <v>482724</v>
      </c>
      <c r="H267" s="8">
        <v>166102</v>
      </c>
      <c r="I267" s="8">
        <v>229705</v>
      </c>
      <c r="J267" s="8">
        <v>0</v>
      </c>
      <c r="K267" s="8">
        <v>126328</v>
      </c>
      <c r="L267" s="8">
        <v>112441.42</v>
      </c>
      <c r="M267" s="8">
        <v>0</v>
      </c>
      <c r="N267" s="8">
        <v>51379.6</v>
      </c>
      <c r="O267" s="8">
        <v>0</v>
      </c>
      <c r="P267" s="8">
        <v>13257.6</v>
      </c>
      <c r="Q267" s="8">
        <v>59298.6</v>
      </c>
      <c r="R267" s="8">
        <v>35426</v>
      </c>
      <c r="S267" s="8">
        <v>0</v>
      </c>
      <c r="T267" s="8">
        <v>404354.37</v>
      </c>
      <c r="U267" s="8">
        <v>30847</v>
      </c>
      <c r="V267" s="8">
        <v>70603.6</v>
      </c>
      <c r="W267" s="8">
        <v>0</v>
      </c>
      <c r="X267" s="8">
        <v>261</v>
      </c>
      <c r="Y267" s="8">
        <v>1699.2</v>
      </c>
      <c r="Z267" s="8">
        <v>28230.72</v>
      </c>
      <c r="AA267" s="8">
        <v>7100</v>
      </c>
      <c r="AB267" s="8">
        <v>0</v>
      </c>
      <c r="AC267" s="8">
        <v>72000</v>
      </c>
      <c r="AD267" s="8">
        <v>13704</v>
      </c>
      <c r="AE267" s="8">
        <v>0</v>
      </c>
      <c r="AF267" s="8">
        <v>28402</v>
      </c>
      <c r="AG267" s="8">
        <v>0</v>
      </c>
      <c r="AH267" s="8">
        <v>0</v>
      </c>
      <c r="AI267" s="8">
        <v>1560</v>
      </c>
      <c r="AJ267" s="8">
        <v>60343</v>
      </c>
      <c r="AK267" s="8">
        <v>0</v>
      </c>
      <c r="AL267" s="8">
        <v>0</v>
      </c>
      <c r="AM267" s="8">
        <v>0</v>
      </c>
      <c r="AN267" s="8">
        <v>0</v>
      </c>
      <c r="AO267" s="8">
        <v>0</v>
      </c>
      <c r="AP267" s="8">
        <v>0</v>
      </c>
      <c r="AQ267" s="8">
        <v>0</v>
      </c>
      <c r="AR267" s="8">
        <v>0</v>
      </c>
      <c r="AS267" s="8">
        <v>53348</v>
      </c>
      <c r="AT267" s="8">
        <v>0</v>
      </c>
      <c r="AU267" s="8">
        <v>36255.85</v>
      </c>
      <c r="AV267" s="8">
        <v>1138024</v>
      </c>
      <c r="AW267" s="8">
        <v>0</v>
      </c>
      <c r="AX267" s="8">
        <v>0</v>
      </c>
      <c r="AY267" s="8">
        <v>0</v>
      </c>
      <c r="AZ267" s="8">
        <v>800618</v>
      </c>
      <c r="BA267" s="8">
        <v>269001</v>
      </c>
      <c r="BB267" s="8">
        <v>55435</v>
      </c>
      <c r="BC267" s="8">
        <v>0</v>
      </c>
      <c r="BD267" s="8">
        <v>0</v>
      </c>
      <c r="BE267" s="8">
        <v>0</v>
      </c>
      <c r="BF267" s="8">
        <v>0</v>
      </c>
      <c r="BG267" s="8">
        <v>0</v>
      </c>
      <c r="BH267" s="8">
        <v>12970</v>
      </c>
      <c r="BI267" s="8">
        <v>0</v>
      </c>
      <c r="BJ267" s="8">
        <v>0</v>
      </c>
      <c r="BK267" s="8">
        <v>0</v>
      </c>
      <c r="BL267" s="8">
        <v>0</v>
      </c>
      <c r="BM267" s="8">
        <v>0</v>
      </c>
      <c r="BN267" s="13" t="s">
        <v>2772</v>
      </c>
      <c r="BO267" s="13" t="s">
        <v>2772</v>
      </c>
      <c r="BP267" s="13" t="s">
        <v>2772</v>
      </c>
      <c r="BQ267" s="13" t="s">
        <v>2772</v>
      </c>
      <c r="BR267" s="13" t="s">
        <v>2772</v>
      </c>
      <c r="BS267" s="13" t="s">
        <v>2772</v>
      </c>
      <c r="BT267" s="13" t="s">
        <v>2772</v>
      </c>
      <c r="BU267" s="13" t="s">
        <v>2772</v>
      </c>
      <c r="BV267" s="13" t="s">
        <v>2772</v>
      </c>
      <c r="BW267" s="13" t="s">
        <v>2772</v>
      </c>
      <c r="BX267" s="13" t="s">
        <v>2772</v>
      </c>
      <c r="BY267" s="13" t="s">
        <v>2772</v>
      </c>
      <c r="BZ267" s="13" t="s">
        <v>2772</v>
      </c>
      <c r="CA267" s="8">
        <v>0</v>
      </c>
      <c r="CB267" s="8">
        <v>0</v>
      </c>
      <c r="CC267" s="8">
        <v>0</v>
      </c>
      <c r="CD267" s="8">
        <v>0</v>
      </c>
      <c r="CE267" s="8">
        <v>0</v>
      </c>
      <c r="CF267" s="8">
        <v>0</v>
      </c>
      <c r="CG267" s="8">
        <v>0</v>
      </c>
      <c r="CH267" s="8">
        <v>0</v>
      </c>
      <c r="CI267" s="8">
        <v>0</v>
      </c>
      <c r="CJ267" s="8">
        <v>0</v>
      </c>
      <c r="CK267" s="8">
        <v>0</v>
      </c>
      <c r="CL267" s="8">
        <v>0</v>
      </c>
      <c r="CM267" s="8">
        <v>0</v>
      </c>
      <c r="CN267" s="8">
        <v>0</v>
      </c>
      <c r="CO267" s="8">
        <v>0</v>
      </c>
      <c r="CP267" s="8">
        <v>0</v>
      </c>
      <c r="CQ267" s="8">
        <v>0</v>
      </c>
      <c r="CR267" s="13" t="s">
        <v>2772</v>
      </c>
      <c r="CS267" s="13" t="s">
        <v>2772</v>
      </c>
      <c r="CT267" s="13" t="s">
        <v>2772</v>
      </c>
      <c r="CU267" s="8">
        <v>1637410.03</v>
      </c>
      <c r="CV267" s="8">
        <v>0</v>
      </c>
      <c r="CW267" s="8">
        <v>0</v>
      </c>
      <c r="CX267" s="8">
        <v>1300000</v>
      </c>
      <c r="CY267" s="8">
        <v>115159</v>
      </c>
      <c r="CZ267" s="8">
        <v>222251.03</v>
      </c>
      <c r="DA267" s="13" t="s">
        <v>2772</v>
      </c>
      <c r="DB267" s="13" t="s">
        <v>2772</v>
      </c>
      <c r="DC267" s="13" t="s">
        <v>2772</v>
      </c>
      <c r="DD267" s="13" t="s">
        <v>2772</v>
      </c>
      <c r="DE267" s="8">
        <v>0</v>
      </c>
      <c r="DF267" s="8">
        <v>0</v>
      </c>
      <c r="DG267" s="8">
        <v>0</v>
      </c>
      <c r="DH267" s="8">
        <v>0</v>
      </c>
      <c r="DI267" s="17">
        <v>0</v>
      </c>
    </row>
    <row r="268" s="1" customFormat="1" ht="15.4" customHeight="1" spans="1:113">
      <c r="A268" s="9" t="s">
        <v>3214</v>
      </c>
      <c r="B268" s="10"/>
      <c r="C268" s="10" t="s">
        <v>2275</v>
      </c>
      <c r="D268" s="10" t="s">
        <v>2791</v>
      </c>
      <c r="E268" s="8">
        <v>673473.99</v>
      </c>
      <c r="F268" s="8">
        <v>593828.01</v>
      </c>
      <c r="G268" s="8">
        <v>298237.15</v>
      </c>
      <c r="H268" s="8">
        <v>22012</v>
      </c>
      <c r="I268" s="8">
        <v>11988</v>
      </c>
      <c r="J268" s="8">
        <v>0</v>
      </c>
      <c r="K268" s="8">
        <v>51220</v>
      </c>
      <c r="L268" s="8">
        <v>62326.96</v>
      </c>
      <c r="M268" s="8">
        <v>36536.16</v>
      </c>
      <c r="N268" s="8">
        <v>33418.64</v>
      </c>
      <c r="O268" s="8">
        <v>0</v>
      </c>
      <c r="P268" s="8">
        <v>13517</v>
      </c>
      <c r="Q268" s="8">
        <v>50060.1</v>
      </c>
      <c r="R268" s="8">
        <v>0</v>
      </c>
      <c r="S268" s="8">
        <v>14512</v>
      </c>
      <c r="T268" s="8">
        <v>72841.98</v>
      </c>
      <c r="U268" s="8">
        <v>9699.98</v>
      </c>
      <c r="V268" s="8">
        <v>0</v>
      </c>
      <c r="W268" s="8">
        <v>0</v>
      </c>
      <c r="X268" s="8">
        <v>0</v>
      </c>
      <c r="Y268" s="8">
        <v>0</v>
      </c>
      <c r="Z268" s="8">
        <v>0</v>
      </c>
      <c r="AA268" s="8">
        <v>0</v>
      </c>
      <c r="AB268" s="8">
        <v>0</v>
      </c>
      <c r="AC268" s="8">
        <v>0</v>
      </c>
      <c r="AD268" s="8">
        <v>44650</v>
      </c>
      <c r="AE268" s="8">
        <v>0</v>
      </c>
      <c r="AF268" s="8">
        <v>0</v>
      </c>
      <c r="AG268" s="8">
        <v>0</v>
      </c>
      <c r="AH268" s="8">
        <v>0</v>
      </c>
      <c r="AI268" s="8">
        <v>0</v>
      </c>
      <c r="AJ268" s="8">
        <v>1800</v>
      </c>
      <c r="AK268" s="8">
        <v>0</v>
      </c>
      <c r="AL268" s="8">
        <v>0</v>
      </c>
      <c r="AM268" s="8">
        <v>0</v>
      </c>
      <c r="AN268" s="8">
        <v>0</v>
      </c>
      <c r="AO268" s="8">
        <v>0</v>
      </c>
      <c r="AP268" s="8">
        <v>2280</v>
      </c>
      <c r="AQ268" s="8">
        <v>1550</v>
      </c>
      <c r="AR268" s="8">
        <v>0</v>
      </c>
      <c r="AS268" s="8">
        <v>0</v>
      </c>
      <c r="AT268" s="8">
        <v>0</v>
      </c>
      <c r="AU268" s="8">
        <v>12862</v>
      </c>
      <c r="AV268" s="8">
        <v>6804</v>
      </c>
      <c r="AW268" s="8">
        <v>0</v>
      </c>
      <c r="AX268" s="8">
        <v>0</v>
      </c>
      <c r="AY268" s="8">
        <v>0</v>
      </c>
      <c r="AZ268" s="8">
        <v>0</v>
      </c>
      <c r="BA268" s="8">
        <v>6804</v>
      </c>
      <c r="BB268" s="8">
        <v>0</v>
      </c>
      <c r="BC268" s="8">
        <v>0</v>
      </c>
      <c r="BD268" s="8">
        <v>0</v>
      </c>
      <c r="BE268" s="8">
        <v>0</v>
      </c>
      <c r="BF268" s="8">
        <v>0</v>
      </c>
      <c r="BG268" s="8">
        <v>0</v>
      </c>
      <c r="BH268" s="8">
        <v>0</v>
      </c>
      <c r="BI268" s="8">
        <v>0</v>
      </c>
      <c r="BJ268" s="8">
        <v>0</v>
      </c>
      <c r="BK268" s="8">
        <v>0</v>
      </c>
      <c r="BL268" s="8">
        <v>0</v>
      </c>
      <c r="BM268" s="8">
        <v>0</v>
      </c>
      <c r="BN268" s="13" t="s">
        <v>2772</v>
      </c>
      <c r="BO268" s="13" t="s">
        <v>2772</v>
      </c>
      <c r="BP268" s="13" t="s">
        <v>2772</v>
      </c>
      <c r="BQ268" s="13" t="s">
        <v>2772</v>
      </c>
      <c r="BR268" s="13" t="s">
        <v>2772</v>
      </c>
      <c r="BS268" s="13" t="s">
        <v>2772</v>
      </c>
      <c r="BT268" s="13" t="s">
        <v>2772</v>
      </c>
      <c r="BU268" s="13" t="s">
        <v>2772</v>
      </c>
      <c r="BV268" s="13" t="s">
        <v>2772</v>
      </c>
      <c r="BW268" s="13" t="s">
        <v>2772</v>
      </c>
      <c r="BX268" s="13" t="s">
        <v>2772</v>
      </c>
      <c r="BY268" s="13" t="s">
        <v>2772</v>
      </c>
      <c r="BZ268" s="13" t="s">
        <v>2772</v>
      </c>
      <c r="CA268" s="8">
        <v>0</v>
      </c>
      <c r="CB268" s="8">
        <v>0</v>
      </c>
      <c r="CC268" s="8">
        <v>0</v>
      </c>
      <c r="CD268" s="8">
        <v>0</v>
      </c>
      <c r="CE268" s="8">
        <v>0</v>
      </c>
      <c r="CF268" s="8">
        <v>0</v>
      </c>
      <c r="CG268" s="8">
        <v>0</v>
      </c>
      <c r="CH268" s="8">
        <v>0</v>
      </c>
      <c r="CI268" s="8">
        <v>0</v>
      </c>
      <c r="CJ268" s="8">
        <v>0</v>
      </c>
      <c r="CK268" s="8">
        <v>0</v>
      </c>
      <c r="CL268" s="8">
        <v>0</v>
      </c>
      <c r="CM268" s="8">
        <v>0</v>
      </c>
      <c r="CN268" s="8">
        <v>0</v>
      </c>
      <c r="CO268" s="8">
        <v>0</v>
      </c>
      <c r="CP268" s="8">
        <v>0</v>
      </c>
      <c r="CQ268" s="8">
        <v>0</v>
      </c>
      <c r="CR268" s="13" t="s">
        <v>2772</v>
      </c>
      <c r="CS268" s="13" t="s">
        <v>2772</v>
      </c>
      <c r="CT268" s="13" t="s">
        <v>2772</v>
      </c>
      <c r="CU268" s="8">
        <v>0</v>
      </c>
      <c r="CV268" s="8">
        <v>0</v>
      </c>
      <c r="CW268" s="8">
        <v>0</v>
      </c>
      <c r="CX268" s="8">
        <v>0</v>
      </c>
      <c r="CY268" s="8">
        <v>0</v>
      </c>
      <c r="CZ268" s="8">
        <v>0</v>
      </c>
      <c r="DA268" s="13" t="s">
        <v>2772</v>
      </c>
      <c r="DB268" s="13" t="s">
        <v>2772</v>
      </c>
      <c r="DC268" s="13" t="s">
        <v>2772</v>
      </c>
      <c r="DD268" s="13" t="s">
        <v>2772</v>
      </c>
      <c r="DE268" s="8">
        <v>0</v>
      </c>
      <c r="DF268" s="8">
        <v>0</v>
      </c>
      <c r="DG268" s="8">
        <v>0</v>
      </c>
      <c r="DH268" s="8">
        <v>0</v>
      </c>
      <c r="DI268" s="17">
        <v>0</v>
      </c>
    </row>
    <row r="269" s="1" customFormat="1" ht="15.4" customHeight="1" spans="1:113">
      <c r="A269" s="9" t="s">
        <v>3215</v>
      </c>
      <c r="B269" s="10"/>
      <c r="C269" s="10" t="s">
        <v>2275</v>
      </c>
      <c r="D269" s="10" t="s">
        <v>1633</v>
      </c>
      <c r="E269" s="8">
        <v>5123029.31</v>
      </c>
      <c r="F269" s="8">
        <v>2843714.66</v>
      </c>
      <c r="G269" s="8">
        <v>1000195.91</v>
      </c>
      <c r="H269" s="8">
        <v>526879</v>
      </c>
      <c r="I269" s="8">
        <v>633600</v>
      </c>
      <c r="J269" s="8">
        <v>0</v>
      </c>
      <c r="K269" s="8">
        <v>655</v>
      </c>
      <c r="L269" s="8">
        <v>226284.64</v>
      </c>
      <c r="M269" s="8">
        <v>0</v>
      </c>
      <c r="N269" s="8">
        <v>96752.6</v>
      </c>
      <c r="O269" s="8">
        <v>0</v>
      </c>
      <c r="P269" s="8">
        <v>12139.51</v>
      </c>
      <c r="Q269" s="8">
        <v>137830.5</v>
      </c>
      <c r="R269" s="8">
        <v>0</v>
      </c>
      <c r="S269" s="8">
        <v>209377.5</v>
      </c>
      <c r="T269" s="8">
        <v>2079314.65</v>
      </c>
      <c r="U269" s="8">
        <v>196668.25</v>
      </c>
      <c r="V269" s="8">
        <v>142156</v>
      </c>
      <c r="W269" s="8">
        <v>20000</v>
      </c>
      <c r="X269" s="8">
        <v>0</v>
      </c>
      <c r="Y269" s="8">
        <v>0</v>
      </c>
      <c r="Z269" s="8">
        <v>0</v>
      </c>
      <c r="AA269" s="8">
        <v>10937</v>
      </c>
      <c r="AB269" s="8">
        <v>1080</v>
      </c>
      <c r="AC269" s="8">
        <v>0</v>
      </c>
      <c r="AD269" s="8">
        <v>267158</v>
      </c>
      <c r="AE269" s="8">
        <v>0</v>
      </c>
      <c r="AF269" s="8">
        <v>202650</v>
      </c>
      <c r="AG269" s="8">
        <v>5000</v>
      </c>
      <c r="AH269" s="8">
        <v>60169</v>
      </c>
      <c r="AI269" s="8">
        <v>0</v>
      </c>
      <c r="AJ269" s="8">
        <v>182860</v>
      </c>
      <c r="AK269" s="8">
        <v>0</v>
      </c>
      <c r="AL269" s="8">
        <v>0</v>
      </c>
      <c r="AM269" s="8">
        <v>0</v>
      </c>
      <c r="AN269" s="8">
        <v>329232.42</v>
      </c>
      <c r="AO269" s="8">
        <v>0</v>
      </c>
      <c r="AP269" s="8">
        <v>0</v>
      </c>
      <c r="AQ269" s="8">
        <v>70000</v>
      </c>
      <c r="AR269" s="8">
        <v>32448.48</v>
      </c>
      <c r="AS269" s="8">
        <v>53137.5</v>
      </c>
      <c r="AT269" s="8">
        <v>0</v>
      </c>
      <c r="AU269" s="8">
        <v>505818</v>
      </c>
      <c r="AV269" s="8">
        <v>200000</v>
      </c>
      <c r="AW269" s="8">
        <v>0</v>
      </c>
      <c r="AX269" s="8">
        <v>0</v>
      </c>
      <c r="AY269" s="8">
        <v>0</v>
      </c>
      <c r="AZ269" s="8">
        <v>0</v>
      </c>
      <c r="BA269" s="8">
        <v>200000</v>
      </c>
      <c r="BB269" s="8">
        <v>0</v>
      </c>
      <c r="BC269" s="8">
        <v>0</v>
      </c>
      <c r="BD269" s="8">
        <v>0</v>
      </c>
      <c r="BE269" s="8">
        <v>0</v>
      </c>
      <c r="BF269" s="8">
        <v>0</v>
      </c>
      <c r="BG269" s="8">
        <v>0</v>
      </c>
      <c r="BH269" s="8">
        <v>0</v>
      </c>
      <c r="BI269" s="8">
        <v>0</v>
      </c>
      <c r="BJ269" s="8">
        <v>0</v>
      </c>
      <c r="BK269" s="8">
        <v>0</v>
      </c>
      <c r="BL269" s="8">
        <v>0</v>
      </c>
      <c r="BM269" s="8">
        <v>0</v>
      </c>
      <c r="BN269" s="13" t="s">
        <v>2772</v>
      </c>
      <c r="BO269" s="13" t="s">
        <v>2772</v>
      </c>
      <c r="BP269" s="13" t="s">
        <v>2772</v>
      </c>
      <c r="BQ269" s="13" t="s">
        <v>2772</v>
      </c>
      <c r="BR269" s="13" t="s">
        <v>2772</v>
      </c>
      <c r="BS269" s="13" t="s">
        <v>2772</v>
      </c>
      <c r="BT269" s="13" t="s">
        <v>2772</v>
      </c>
      <c r="BU269" s="13" t="s">
        <v>2772</v>
      </c>
      <c r="BV269" s="13" t="s">
        <v>2772</v>
      </c>
      <c r="BW269" s="13" t="s">
        <v>2772</v>
      </c>
      <c r="BX269" s="13" t="s">
        <v>2772</v>
      </c>
      <c r="BY269" s="13" t="s">
        <v>2772</v>
      </c>
      <c r="BZ269" s="13" t="s">
        <v>2772</v>
      </c>
      <c r="CA269" s="8">
        <v>0</v>
      </c>
      <c r="CB269" s="8">
        <v>0</v>
      </c>
      <c r="CC269" s="8">
        <v>0</v>
      </c>
      <c r="CD269" s="8">
        <v>0</v>
      </c>
      <c r="CE269" s="8">
        <v>0</v>
      </c>
      <c r="CF269" s="8">
        <v>0</v>
      </c>
      <c r="CG269" s="8">
        <v>0</v>
      </c>
      <c r="CH269" s="8">
        <v>0</v>
      </c>
      <c r="CI269" s="8">
        <v>0</v>
      </c>
      <c r="CJ269" s="8">
        <v>0</v>
      </c>
      <c r="CK269" s="8">
        <v>0</v>
      </c>
      <c r="CL269" s="8">
        <v>0</v>
      </c>
      <c r="CM269" s="8">
        <v>0</v>
      </c>
      <c r="CN269" s="8">
        <v>0</v>
      </c>
      <c r="CO269" s="8">
        <v>0</v>
      </c>
      <c r="CP269" s="8">
        <v>0</v>
      </c>
      <c r="CQ269" s="8">
        <v>0</v>
      </c>
      <c r="CR269" s="13" t="s">
        <v>2772</v>
      </c>
      <c r="CS269" s="13" t="s">
        <v>2772</v>
      </c>
      <c r="CT269" s="13" t="s">
        <v>2772</v>
      </c>
      <c r="CU269" s="8">
        <v>0</v>
      </c>
      <c r="CV269" s="8">
        <v>0</v>
      </c>
      <c r="CW269" s="8">
        <v>0</v>
      </c>
      <c r="CX269" s="8">
        <v>0</v>
      </c>
      <c r="CY269" s="8">
        <v>0</v>
      </c>
      <c r="CZ269" s="8">
        <v>0</v>
      </c>
      <c r="DA269" s="13" t="s">
        <v>2772</v>
      </c>
      <c r="DB269" s="13" t="s">
        <v>2772</v>
      </c>
      <c r="DC269" s="13" t="s">
        <v>2772</v>
      </c>
      <c r="DD269" s="13" t="s">
        <v>2772</v>
      </c>
      <c r="DE269" s="8">
        <v>0</v>
      </c>
      <c r="DF269" s="8">
        <v>0</v>
      </c>
      <c r="DG269" s="8">
        <v>0</v>
      </c>
      <c r="DH269" s="8">
        <v>0</v>
      </c>
      <c r="DI269" s="17">
        <v>0</v>
      </c>
    </row>
    <row r="270" s="1" customFormat="1" ht="15.4" customHeight="1" spans="1:113">
      <c r="A270" s="9" t="s">
        <v>3216</v>
      </c>
      <c r="B270" s="10"/>
      <c r="C270" s="10" t="s">
        <v>2275</v>
      </c>
      <c r="D270" s="10" t="s">
        <v>3217</v>
      </c>
      <c r="E270" s="8">
        <v>4723029.31</v>
      </c>
      <c r="F270" s="8">
        <v>2843714.66</v>
      </c>
      <c r="G270" s="8">
        <v>1000195.91</v>
      </c>
      <c r="H270" s="8">
        <v>526879</v>
      </c>
      <c r="I270" s="8">
        <v>633600</v>
      </c>
      <c r="J270" s="8">
        <v>0</v>
      </c>
      <c r="K270" s="8">
        <v>655</v>
      </c>
      <c r="L270" s="8">
        <v>226284.64</v>
      </c>
      <c r="M270" s="8">
        <v>0</v>
      </c>
      <c r="N270" s="8">
        <v>96752.6</v>
      </c>
      <c r="O270" s="8">
        <v>0</v>
      </c>
      <c r="P270" s="8">
        <v>12139.51</v>
      </c>
      <c r="Q270" s="8">
        <v>137830.5</v>
      </c>
      <c r="R270" s="8">
        <v>0</v>
      </c>
      <c r="S270" s="8">
        <v>209377.5</v>
      </c>
      <c r="T270" s="8">
        <v>1879314.65</v>
      </c>
      <c r="U270" s="8">
        <v>196668.25</v>
      </c>
      <c r="V270" s="8">
        <v>142156</v>
      </c>
      <c r="W270" s="8">
        <v>20000</v>
      </c>
      <c r="X270" s="8">
        <v>0</v>
      </c>
      <c r="Y270" s="8">
        <v>0</v>
      </c>
      <c r="Z270" s="8">
        <v>0</v>
      </c>
      <c r="AA270" s="8">
        <v>10937</v>
      </c>
      <c r="AB270" s="8">
        <v>1080</v>
      </c>
      <c r="AC270" s="8">
        <v>0</v>
      </c>
      <c r="AD270" s="8">
        <v>267158</v>
      </c>
      <c r="AE270" s="8">
        <v>0</v>
      </c>
      <c r="AF270" s="8">
        <v>2650</v>
      </c>
      <c r="AG270" s="8">
        <v>5000</v>
      </c>
      <c r="AH270" s="8">
        <v>60169</v>
      </c>
      <c r="AI270" s="8">
        <v>0</v>
      </c>
      <c r="AJ270" s="8">
        <v>182860</v>
      </c>
      <c r="AK270" s="8">
        <v>0</v>
      </c>
      <c r="AL270" s="8">
        <v>0</v>
      </c>
      <c r="AM270" s="8">
        <v>0</v>
      </c>
      <c r="AN270" s="8">
        <v>329232.42</v>
      </c>
      <c r="AO270" s="8">
        <v>0</v>
      </c>
      <c r="AP270" s="8">
        <v>0</v>
      </c>
      <c r="AQ270" s="8">
        <v>70000</v>
      </c>
      <c r="AR270" s="8">
        <v>32448.48</v>
      </c>
      <c r="AS270" s="8">
        <v>53137.5</v>
      </c>
      <c r="AT270" s="8">
        <v>0</v>
      </c>
      <c r="AU270" s="8">
        <v>505818</v>
      </c>
      <c r="AV270" s="8">
        <v>0</v>
      </c>
      <c r="AW270" s="8">
        <v>0</v>
      </c>
      <c r="AX270" s="8">
        <v>0</v>
      </c>
      <c r="AY270" s="8">
        <v>0</v>
      </c>
      <c r="AZ270" s="8">
        <v>0</v>
      </c>
      <c r="BA270" s="8">
        <v>0</v>
      </c>
      <c r="BB270" s="8">
        <v>0</v>
      </c>
      <c r="BC270" s="8">
        <v>0</v>
      </c>
      <c r="BD270" s="8">
        <v>0</v>
      </c>
      <c r="BE270" s="8">
        <v>0</v>
      </c>
      <c r="BF270" s="8">
        <v>0</v>
      </c>
      <c r="BG270" s="8">
        <v>0</v>
      </c>
      <c r="BH270" s="8">
        <v>0</v>
      </c>
      <c r="BI270" s="8">
        <v>0</v>
      </c>
      <c r="BJ270" s="8">
        <v>0</v>
      </c>
      <c r="BK270" s="8">
        <v>0</v>
      </c>
      <c r="BL270" s="8">
        <v>0</v>
      </c>
      <c r="BM270" s="8">
        <v>0</v>
      </c>
      <c r="BN270" s="13" t="s">
        <v>2772</v>
      </c>
      <c r="BO270" s="13" t="s">
        <v>2772</v>
      </c>
      <c r="BP270" s="13" t="s">
        <v>2772</v>
      </c>
      <c r="BQ270" s="13" t="s">
        <v>2772</v>
      </c>
      <c r="BR270" s="13" t="s">
        <v>2772</v>
      </c>
      <c r="BS270" s="13" t="s">
        <v>2772</v>
      </c>
      <c r="BT270" s="13" t="s">
        <v>2772</v>
      </c>
      <c r="BU270" s="13" t="s">
        <v>2772</v>
      </c>
      <c r="BV270" s="13" t="s">
        <v>2772</v>
      </c>
      <c r="BW270" s="13" t="s">
        <v>2772</v>
      </c>
      <c r="BX270" s="13" t="s">
        <v>2772</v>
      </c>
      <c r="BY270" s="13" t="s">
        <v>2772</v>
      </c>
      <c r="BZ270" s="13" t="s">
        <v>2772</v>
      </c>
      <c r="CA270" s="8">
        <v>0</v>
      </c>
      <c r="CB270" s="8">
        <v>0</v>
      </c>
      <c r="CC270" s="8">
        <v>0</v>
      </c>
      <c r="CD270" s="8">
        <v>0</v>
      </c>
      <c r="CE270" s="8">
        <v>0</v>
      </c>
      <c r="CF270" s="8">
        <v>0</v>
      </c>
      <c r="CG270" s="8">
        <v>0</v>
      </c>
      <c r="CH270" s="8">
        <v>0</v>
      </c>
      <c r="CI270" s="8">
        <v>0</v>
      </c>
      <c r="CJ270" s="8">
        <v>0</v>
      </c>
      <c r="CK270" s="8">
        <v>0</v>
      </c>
      <c r="CL270" s="8">
        <v>0</v>
      </c>
      <c r="CM270" s="8">
        <v>0</v>
      </c>
      <c r="CN270" s="8">
        <v>0</v>
      </c>
      <c r="CO270" s="8">
        <v>0</v>
      </c>
      <c r="CP270" s="8">
        <v>0</v>
      </c>
      <c r="CQ270" s="8">
        <v>0</v>
      </c>
      <c r="CR270" s="13" t="s">
        <v>2772</v>
      </c>
      <c r="CS270" s="13" t="s">
        <v>2772</v>
      </c>
      <c r="CT270" s="13" t="s">
        <v>2772</v>
      </c>
      <c r="CU270" s="8">
        <v>0</v>
      </c>
      <c r="CV270" s="8">
        <v>0</v>
      </c>
      <c r="CW270" s="8">
        <v>0</v>
      </c>
      <c r="CX270" s="8">
        <v>0</v>
      </c>
      <c r="CY270" s="8">
        <v>0</v>
      </c>
      <c r="CZ270" s="8">
        <v>0</v>
      </c>
      <c r="DA270" s="13" t="s">
        <v>2772</v>
      </c>
      <c r="DB270" s="13" t="s">
        <v>2772</v>
      </c>
      <c r="DC270" s="13" t="s">
        <v>2772</v>
      </c>
      <c r="DD270" s="13" t="s">
        <v>2772</v>
      </c>
      <c r="DE270" s="8">
        <v>0</v>
      </c>
      <c r="DF270" s="8">
        <v>0</v>
      </c>
      <c r="DG270" s="8">
        <v>0</v>
      </c>
      <c r="DH270" s="8">
        <v>0</v>
      </c>
      <c r="DI270" s="17">
        <v>0</v>
      </c>
    </row>
    <row r="271" s="1" customFormat="1" ht="15.4" customHeight="1" spans="1:113">
      <c r="A271" s="9" t="s">
        <v>3218</v>
      </c>
      <c r="B271" s="10"/>
      <c r="C271" s="10" t="s">
        <v>2275</v>
      </c>
      <c r="D271" s="10" t="s">
        <v>3219</v>
      </c>
      <c r="E271" s="8">
        <v>4723029.31</v>
      </c>
      <c r="F271" s="8">
        <v>2843714.66</v>
      </c>
      <c r="G271" s="8">
        <v>1000195.91</v>
      </c>
      <c r="H271" s="8">
        <v>526879</v>
      </c>
      <c r="I271" s="8">
        <v>633600</v>
      </c>
      <c r="J271" s="8">
        <v>0</v>
      </c>
      <c r="K271" s="8">
        <v>655</v>
      </c>
      <c r="L271" s="8">
        <v>226284.64</v>
      </c>
      <c r="M271" s="8">
        <v>0</v>
      </c>
      <c r="N271" s="8">
        <v>96752.6</v>
      </c>
      <c r="O271" s="8">
        <v>0</v>
      </c>
      <c r="P271" s="8">
        <v>12139.51</v>
      </c>
      <c r="Q271" s="8">
        <v>137830.5</v>
      </c>
      <c r="R271" s="8">
        <v>0</v>
      </c>
      <c r="S271" s="8">
        <v>209377.5</v>
      </c>
      <c r="T271" s="8">
        <v>1879314.65</v>
      </c>
      <c r="U271" s="8">
        <v>196668.25</v>
      </c>
      <c r="V271" s="8">
        <v>142156</v>
      </c>
      <c r="W271" s="8">
        <v>20000</v>
      </c>
      <c r="X271" s="8">
        <v>0</v>
      </c>
      <c r="Y271" s="8">
        <v>0</v>
      </c>
      <c r="Z271" s="8">
        <v>0</v>
      </c>
      <c r="AA271" s="8">
        <v>10937</v>
      </c>
      <c r="AB271" s="8">
        <v>1080</v>
      </c>
      <c r="AC271" s="8">
        <v>0</v>
      </c>
      <c r="AD271" s="8">
        <v>267158</v>
      </c>
      <c r="AE271" s="8">
        <v>0</v>
      </c>
      <c r="AF271" s="8">
        <v>2650</v>
      </c>
      <c r="AG271" s="8">
        <v>5000</v>
      </c>
      <c r="AH271" s="8">
        <v>60169</v>
      </c>
      <c r="AI271" s="8">
        <v>0</v>
      </c>
      <c r="AJ271" s="8">
        <v>182860</v>
      </c>
      <c r="AK271" s="8">
        <v>0</v>
      </c>
      <c r="AL271" s="8">
        <v>0</v>
      </c>
      <c r="AM271" s="8">
        <v>0</v>
      </c>
      <c r="AN271" s="8">
        <v>329232.42</v>
      </c>
      <c r="AO271" s="8">
        <v>0</v>
      </c>
      <c r="AP271" s="8">
        <v>0</v>
      </c>
      <c r="AQ271" s="8">
        <v>70000</v>
      </c>
      <c r="AR271" s="8">
        <v>32448.48</v>
      </c>
      <c r="AS271" s="8">
        <v>53137.5</v>
      </c>
      <c r="AT271" s="8">
        <v>0</v>
      </c>
      <c r="AU271" s="8">
        <v>505818</v>
      </c>
      <c r="AV271" s="8">
        <v>0</v>
      </c>
      <c r="AW271" s="8">
        <v>0</v>
      </c>
      <c r="AX271" s="8">
        <v>0</v>
      </c>
      <c r="AY271" s="8">
        <v>0</v>
      </c>
      <c r="AZ271" s="8">
        <v>0</v>
      </c>
      <c r="BA271" s="8">
        <v>0</v>
      </c>
      <c r="BB271" s="8">
        <v>0</v>
      </c>
      <c r="BC271" s="8">
        <v>0</v>
      </c>
      <c r="BD271" s="8">
        <v>0</v>
      </c>
      <c r="BE271" s="8">
        <v>0</v>
      </c>
      <c r="BF271" s="8">
        <v>0</v>
      </c>
      <c r="BG271" s="8">
        <v>0</v>
      </c>
      <c r="BH271" s="8">
        <v>0</v>
      </c>
      <c r="BI271" s="8">
        <v>0</v>
      </c>
      <c r="BJ271" s="8">
        <v>0</v>
      </c>
      <c r="BK271" s="8">
        <v>0</v>
      </c>
      <c r="BL271" s="8">
        <v>0</v>
      </c>
      <c r="BM271" s="8">
        <v>0</v>
      </c>
      <c r="BN271" s="13" t="s">
        <v>2772</v>
      </c>
      <c r="BO271" s="13" t="s">
        <v>2772</v>
      </c>
      <c r="BP271" s="13" t="s">
        <v>2772</v>
      </c>
      <c r="BQ271" s="13" t="s">
        <v>2772</v>
      </c>
      <c r="BR271" s="13" t="s">
        <v>2772</v>
      </c>
      <c r="BS271" s="13" t="s">
        <v>2772</v>
      </c>
      <c r="BT271" s="13" t="s">
        <v>2772</v>
      </c>
      <c r="BU271" s="13" t="s">
        <v>2772</v>
      </c>
      <c r="BV271" s="13" t="s">
        <v>2772</v>
      </c>
      <c r="BW271" s="13" t="s">
        <v>2772</v>
      </c>
      <c r="BX271" s="13" t="s">
        <v>2772</v>
      </c>
      <c r="BY271" s="13" t="s">
        <v>2772</v>
      </c>
      <c r="BZ271" s="13" t="s">
        <v>2772</v>
      </c>
      <c r="CA271" s="8">
        <v>0</v>
      </c>
      <c r="CB271" s="8">
        <v>0</v>
      </c>
      <c r="CC271" s="8">
        <v>0</v>
      </c>
      <c r="CD271" s="8">
        <v>0</v>
      </c>
      <c r="CE271" s="8">
        <v>0</v>
      </c>
      <c r="CF271" s="8">
        <v>0</v>
      </c>
      <c r="CG271" s="8">
        <v>0</v>
      </c>
      <c r="CH271" s="8">
        <v>0</v>
      </c>
      <c r="CI271" s="8">
        <v>0</v>
      </c>
      <c r="CJ271" s="8">
        <v>0</v>
      </c>
      <c r="CK271" s="8">
        <v>0</v>
      </c>
      <c r="CL271" s="8">
        <v>0</v>
      </c>
      <c r="CM271" s="8">
        <v>0</v>
      </c>
      <c r="CN271" s="8">
        <v>0</v>
      </c>
      <c r="CO271" s="8">
        <v>0</v>
      </c>
      <c r="CP271" s="8">
        <v>0</v>
      </c>
      <c r="CQ271" s="8">
        <v>0</v>
      </c>
      <c r="CR271" s="13" t="s">
        <v>2772</v>
      </c>
      <c r="CS271" s="13" t="s">
        <v>2772</v>
      </c>
      <c r="CT271" s="13" t="s">
        <v>2772</v>
      </c>
      <c r="CU271" s="8">
        <v>0</v>
      </c>
      <c r="CV271" s="8">
        <v>0</v>
      </c>
      <c r="CW271" s="8">
        <v>0</v>
      </c>
      <c r="CX271" s="8">
        <v>0</v>
      </c>
      <c r="CY271" s="8">
        <v>0</v>
      </c>
      <c r="CZ271" s="8">
        <v>0</v>
      </c>
      <c r="DA271" s="13" t="s">
        <v>2772</v>
      </c>
      <c r="DB271" s="13" t="s">
        <v>2772</v>
      </c>
      <c r="DC271" s="13" t="s">
        <v>2772</v>
      </c>
      <c r="DD271" s="13" t="s">
        <v>2772</v>
      </c>
      <c r="DE271" s="8">
        <v>0</v>
      </c>
      <c r="DF271" s="8">
        <v>0</v>
      </c>
      <c r="DG271" s="8">
        <v>0</v>
      </c>
      <c r="DH271" s="8">
        <v>0</v>
      </c>
      <c r="DI271" s="17">
        <v>0</v>
      </c>
    </row>
    <row r="272" s="1" customFormat="1" ht="15.4" customHeight="1" spans="1:113">
      <c r="A272" s="9" t="s">
        <v>3220</v>
      </c>
      <c r="B272" s="10"/>
      <c r="C272" s="10" t="s">
        <v>2275</v>
      </c>
      <c r="D272" s="10" t="s">
        <v>3221</v>
      </c>
      <c r="E272" s="8">
        <v>400000</v>
      </c>
      <c r="F272" s="8">
        <v>0</v>
      </c>
      <c r="G272" s="8">
        <v>0</v>
      </c>
      <c r="H272" s="8">
        <v>0</v>
      </c>
      <c r="I272" s="8">
        <v>0</v>
      </c>
      <c r="J272" s="8">
        <v>0</v>
      </c>
      <c r="K272" s="8">
        <v>0</v>
      </c>
      <c r="L272" s="8">
        <v>0</v>
      </c>
      <c r="M272" s="8">
        <v>0</v>
      </c>
      <c r="N272" s="8">
        <v>0</v>
      </c>
      <c r="O272" s="8">
        <v>0</v>
      </c>
      <c r="P272" s="8">
        <v>0</v>
      </c>
      <c r="Q272" s="8">
        <v>0</v>
      </c>
      <c r="R272" s="8">
        <v>0</v>
      </c>
      <c r="S272" s="8">
        <v>0</v>
      </c>
      <c r="T272" s="8">
        <v>200000</v>
      </c>
      <c r="U272" s="8">
        <v>0</v>
      </c>
      <c r="V272" s="8">
        <v>0</v>
      </c>
      <c r="W272" s="8">
        <v>0</v>
      </c>
      <c r="X272" s="8">
        <v>0</v>
      </c>
      <c r="Y272" s="8">
        <v>0</v>
      </c>
      <c r="Z272" s="8">
        <v>0</v>
      </c>
      <c r="AA272" s="8">
        <v>0</v>
      </c>
      <c r="AB272" s="8">
        <v>0</v>
      </c>
      <c r="AC272" s="8">
        <v>0</v>
      </c>
      <c r="AD272" s="8">
        <v>0</v>
      </c>
      <c r="AE272" s="8">
        <v>0</v>
      </c>
      <c r="AF272" s="8">
        <v>200000</v>
      </c>
      <c r="AG272" s="8">
        <v>0</v>
      </c>
      <c r="AH272" s="8">
        <v>0</v>
      </c>
      <c r="AI272" s="8">
        <v>0</v>
      </c>
      <c r="AJ272" s="8">
        <v>0</v>
      </c>
      <c r="AK272" s="8">
        <v>0</v>
      </c>
      <c r="AL272" s="8">
        <v>0</v>
      </c>
      <c r="AM272" s="8">
        <v>0</v>
      </c>
      <c r="AN272" s="8">
        <v>0</v>
      </c>
      <c r="AO272" s="8">
        <v>0</v>
      </c>
      <c r="AP272" s="8">
        <v>0</v>
      </c>
      <c r="AQ272" s="8">
        <v>0</v>
      </c>
      <c r="AR272" s="8">
        <v>0</v>
      </c>
      <c r="AS272" s="8">
        <v>0</v>
      </c>
      <c r="AT272" s="8">
        <v>0</v>
      </c>
      <c r="AU272" s="8">
        <v>0</v>
      </c>
      <c r="AV272" s="8">
        <v>200000</v>
      </c>
      <c r="AW272" s="8">
        <v>0</v>
      </c>
      <c r="AX272" s="8">
        <v>0</v>
      </c>
      <c r="AY272" s="8">
        <v>0</v>
      </c>
      <c r="AZ272" s="8">
        <v>0</v>
      </c>
      <c r="BA272" s="8">
        <v>200000</v>
      </c>
      <c r="BB272" s="8">
        <v>0</v>
      </c>
      <c r="BC272" s="8">
        <v>0</v>
      </c>
      <c r="BD272" s="8">
        <v>0</v>
      </c>
      <c r="BE272" s="8">
        <v>0</v>
      </c>
      <c r="BF272" s="8">
        <v>0</v>
      </c>
      <c r="BG272" s="8">
        <v>0</v>
      </c>
      <c r="BH272" s="8">
        <v>0</v>
      </c>
      <c r="BI272" s="8">
        <v>0</v>
      </c>
      <c r="BJ272" s="8">
        <v>0</v>
      </c>
      <c r="BK272" s="8">
        <v>0</v>
      </c>
      <c r="BL272" s="8">
        <v>0</v>
      </c>
      <c r="BM272" s="8">
        <v>0</v>
      </c>
      <c r="BN272" s="13" t="s">
        <v>2772</v>
      </c>
      <c r="BO272" s="13" t="s">
        <v>2772</v>
      </c>
      <c r="BP272" s="13" t="s">
        <v>2772</v>
      </c>
      <c r="BQ272" s="13" t="s">
        <v>2772</v>
      </c>
      <c r="BR272" s="13" t="s">
        <v>2772</v>
      </c>
      <c r="BS272" s="13" t="s">
        <v>2772</v>
      </c>
      <c r="BT272" s="13" t="s">
        <v>2772</v>
      </c>
      <c r="BU272" s="13" t="s">
        <v>2772</v>
      </c>
      <c r="BV272" s="13" t="s">
        <v>2772</v>
      </c>
      <c r="BW272" s="13" t="s">
        <v>2772</v>
      </c>
      <c r="BX272" s="13" t="s">
        <v>2772</v>
      </c>
      <c r="BY272" s="13" t="s">
        <v>2772</v>
      </c>
      <c r="BZ272" s="13" t="s">
        <v>2772</v>
      </c>
      <c r="CA272" s="8">
        <v>0</v>
      </c>
      <c r="CB272" s="8">
        <v>0</v>
      </c>
      <c r="CC272" s="8">
        <v>0</v>
      </c>
      <c r="CD272" s="8">
        <v>0</v>
      </c>
      <c r="CE272" s="8">
        <v>0</v>
      </c>
      <c r="CF272" s="8">
        <v>0</v>
      </c>
      <c r="CG272" s="8">
        <v>0</v>
      </c>
      <c r="CH272" s="8">
        <v>0</v>
      </c>
      <c r="CI272" s="8">
        <v>0</v>
      </c>
      <c r="CJ272" s="8">
        <v>0</v>
      </c>
      <c r="CK272" s="8">
        <v>0</v>
      </c>
      <c r="CL272" s="8">
        <v>0</v>
      </c>
      <c r="CM272" s="8">
        <v>0</v>
      </c>
      <c r="CN272" s="8">
        <v>0</v>
      </c>
      <c r="CO272" s="8">
        <v>0</v>
      </c>
      <c r="CP272" s="8">
        <v>0</v>
      </c>
      <c r="CQ272" s="8">
        <v>0</v>
      </c>
      <c r="CR272" s="13" t="s">
        <v>2772</v>
      </c>
      <c r="CS272" s="13" t="s">
        <v>2772</v>
      </c>
      <c r="CT272" s="13" t="s">
        <v>2772</v>
      </c>
      <c r="CU272" s="8">
        <v>0</v>
      </c>
      <c r="CV272" s="8">
        <v>0</v>
      </c>
      <c r="CW272" s="8">
        <v>0</v>
      </c>
      <c r="CX272" s="8">
        <v>0</v>
      </c>
      <c r="CY272" s="8">
        <v>0</v>
      </c>
      <c r="CZ272" s="8">
        <v>0</v>
      </c>
      <c r="DA272" s="13" t="s">
        <v>2772</v>
      </c>
      <c r="DB272" s="13" t="s">
        <v>2772</v>
      </c>
      <c r="DC272" s="13" t="s">
        <v>2772</v>
      </c>
      <c r="DD272" s="13" t="s">
        <v>2772</v>
      </c>
      <c r="DE272" s="8">
        <v>0</v>
      </c>
      <c r="DF272" s="8">
        <v>0</v>
      </c>
      <c r="DG272" s="8">
        <v>0</v>
      </c>
      <c r="DH272" s="8">
        <v>0</v>
      </c>
      <c r="DI272" s="17">
        <v>0</v>
      </c>
    </row>
    <row r="273" s="1" customFormat="1" ht="15.4" customHeight="1" spans="1:113">
      <c r="A273" s="18" t="s">
        <v>3222</v>
      </c>
      <c r="B273" s="19"/>
      <c r="C273" s="19" t="s">
        <v>2275</v>
      </c>
      <c r="D273" s="19" t="s">
        <v>3223</v>
      </c>
      <c r="E273" s="20">
        <v>400000</v>
      </c>
      <c r="F273" s="20">
        <v>0</v>
      </c>
      <c r="G273" s="20">
        <v>0</v>
      </c>
      <c r="H273" s="20">
        <v>0</v>
      </c>
      <c r="I273" s="20">
        <v>0</v>
      </c>
      <c r="J273" s="20">
        <v>0</v>
      </c>
      <c r="K273" s="20">
        <v>0</v>
      </c>
      <c r="L273" s="20">
        <v>0</v>
      </c>
      <c r="M273" s="20">
        <v>0</v>
      </c>
      <c r="N273" s="20">
        <v>0</v>
      </c>
      <c r="O273" s="20">
        <v>0</v>
      </c>
      <c r="P273" s="20">
        <v>0</v>
      </c>
      <c r="Q273" s="20">
        <v>0</v>
      </c>
      <c r="R273" s="20">
        <v>0</v>
      </c>
      <c r="S273" s="20">
        <v>0</v>
      </c>
      <c r="T273" s="20">
        <v>200000</v>
      </c>
      <c r="U273" s="20">
        <v>0</v>
      </c>
      <c r="V273" s="20">
        <v>0</v>
      </c>
      <c r="W273" s="20">
        <v>0</v>
      </c>
      <c r="X273" s="20">
        <v>0</v>
      </c>
      <c r="Y273" s="20">
        <v>0</v>
      </c>
      <c r="Z273" s="20">
        <v>0</v>
      </c>
      <c r="AA273" s="20">
        <v>0</v>
      </c>
      <c r="AB273" s="20">
        <v>0</v>
      </c>
      <c r="AC273" s="20">
        <v>0</v>
      </c>
      <c r="AD273" s="20">
        <v>0</v>
      </c>
      <c r="AE273" s="20">
        <v>0</v>
      </c>
      <c r="AF273" s="20">
        <v>200000</v>
      </c>
      <c r="AG273" s="20">
        <v>0</v>
      </c>
      <c r="AH273" s="20">
        <v>0</v>
      </c>
      <c r="AI273" s="20">
        <v>0</v>
      </c>
      <c r="AJ273" s="20">
        <v>0</v>
      </c>
      <c r="AK273" s="20">
        <v>0</v>
      </c>
      <c r="AL273" s="20">
        <v>0</v>
      </c>
      <c r="AM273" s="20">
        <v>0</v>
      </c>
      <c r="AN273" s="20">
        <v>0</v>
      </c>
      <c r="AO273" s="20">
        <v>0</v>
      </c>
      <c r="AP273" s="20">
        <v>0</v>
      </c>
      <c r="AQ273" s="20">
        <v>0</v>
      </c>
      <c r="AR273" s="20">
        <v>0</v>
      </c>
      <c r="AS273" s="20">
        <v>0</v>
      </c>
      <c r="AT273" s="20">
        <v>0</v>
      </c>
      <c r="AU273" s="20">
        <v>0</v>
      </c>
      <c r="AV273" s="20">
        <v>200000</v>
      </c>
      <c r="AW273" s="20">
        <v>0</v>
      </c>
      <c r="AX273" s="20">
        <v>0</v>
      </c>
      <c r="AY273" s="20">
        <v>0</v>
      </c>
      <c r="AZ273" s="20">
        <v>0</v>
      </c>
      <c r="BA273" s="20">
        <v>200000</v>
      </c>
      <c r="BB273" s="20">
        <v>0</v>
      </c>
      <c r="BC273" s="20">
        <v>0</v>
      </c>
      <c r="BD273" s="20">
        <v>0</v>
      </c>
      <c r="BE273" s="20">
        <v>0</v>
      </c>
      <c r="BF273" s="20">
        <v>0</v>
      </c>
      <c r="BG273" s="20">
        <v>0</v>
      </c>
      <c r="BH273" s="20">
        <v>0</v>
      </c>
      <c r="BI273" s="20">
        <v>0</v>
      </c>
      <c r="BJ273" s="20">
        <v>0</v>
      </c>
      <c r="BK273" s="20">
        <v>0</v>
      </c>
      <c r="BL273" s="20">
        <v>0</v>
      </c>
      <c r="BM273" s="20">
        <v>0</v>
      </c>
      <c r="BN273" s="21" t="s">
        <v>2772</v>
      </c>
      <c r="BO273" s="21" t="s">
        <v>2772</v>
      </c>
      <c r="BP273" s="21" t="s">
        <v>2772</v>
      </c>
      <c r="BQ273" s="21" t="s">
        <v>2772</v>
      </c>
      <c r="BR273" s="21" t="s">
        <v>2772</v>
      </c>
      <c r="BS273" s="21" t="s">
        <v>2772</v>
      </c>
      <c r="BT273" s="21" t="s">
        <v>2772</v>
      </c>
      <c r="BU273" s="21" t="s">
        <v>2772</v>
      </c>
      <c r="BV273" s="21" t="s">
        <v>2772</v>
      </c>
      <c r="BW273" s="21" t="s">
        <v>2772</v>
      </c>
      <c r="BX273" s="21" t="s">
        <v>2772</v>
      </c>
      <c r="BY273" s="21" t="s">
        <v>2772</v>
      </c>
      <c r="BZ273" s="21" t="s">
        <v>2772</v>
      </c>
      <c r="CA273" s="20">
        <v>0</v>
      </c>
      <c r="CB273" s="20">
        <v>0</v>
      </c>
      <c r="CC273" s="20">
        <v>0</v>
      </c>
      <c r="CD273" s="20">
        <v>0</v>
      </c>
      <c r="CE273" s="20">
        <v>0</v>
      </c>
      <c r="CF273" s="20">
        <v>0</v>
      </c>
      <c r="CG273" s="20">
        <v>0</v>
      </c>
      <c r="CH273" s="20">
        <v>0</v>
      </c>
      <c r="CI273" s="20">
        <v>0</v>
      </c>
      <c r="CJ273" s="20">
        <v>0</v>
      </c>
      <c r="CK273" s="20">
        <v>0</v>
      </c>
      <c r="CL273" s="20">
        <v>0</v>
      </c>
      <c r="CM273" s="20">
        <v>0</v>
      </c>
      <c r="CN273" s="20">
        <v>0</v>
      </c>
      <c r="CO273" s="20">
        <v>0</v>
      </c>
      <c r="CP273" s="20">
        <v>0</v>
      </c>
      <c r="CQ273" s="20">
        <v>0</v>
      </c>
      <c r="CR273" s="21" t="s">
        <v>2772</v>
      </c>
      <c r="CS273" s="21" t="s">
        <v>2772</v>
      </c>
      <c r="CT273" s="21" t="s">
        <v>2772</v>
      </c>
      <c r="CU273" s="20">
        <v>0</v>
      </c>
      <c r="CV273" s="20">
        <v>0</v>
      </c>
      <c r="CW273" s="20">
        <v>0</v>
      </c>
      <c r="CX273" s="20">
        <v>0</v>
      </c>
      <c r="CY273" s="20">
        <v>0</v>
      </c>
      <c r="CZ273" s="20">
        <v>0</v>
      </c>
      <c r="DA273" s="21" t="s">
        <v>2772</v>
      </c>
      <c r="DB273" s="21" t="s">
        <v>2772</v>
      </c>
      <c r="DC273" s="21" t="s">
        <v>2772</v>
      </c>
      <c r="DD273" s="21" t="s">
        <v>2772</v>
      </c>
      <c r="DE273" s="20">
        <v>0</v>
      </c>
      <c r="DF273" s="20">
        <v>0</v>
      </c>
      <c r="DG273" s="20">
        <v>0</v>
      </c>
      <c r="DH273" s="20">
        <v>0</v>
      </c>
      <c r="DI273" s="22">
        <v>0</v>
      </c>
    </row>
    <row r="275" s="1" customFormat="1" ht="14.25" spans="57:57">
      <c r="BE275" s="12" t="s">
        <v>3224</v>
      </c>
    </row>
  </sheetData>
  <mergeCells count="389">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
  <sheetViews>
    <sheetView workbookViewId="0">
      <selection activeCell="B682" sqref="B682"/>
    </sheetView>
  </sheetViews>
  <sheetFormatPr defaultColWidth="9" defaultRowHeight="13.5" outlineLevelCol="6"/>
  <cols>
    <col min="1" max="1" width="26.75" customWidth="1"/>
    <col min="2" max="2" width="32.5" customWidth="1"/>
    <col min="5" max="5" width="10.125" customWidth="1"/>
  </cols>
  <sheetData>
    <row r="1" ht="36" customHeight="1" spans="1:2">
      <c r="A1" s="137" t="s">
        <v>1688</v>
      </c>
      <c r="B1" s="137"/>
    </row>
    <row r="2" spans="1:2">
      <c r="A2" s="128"/>
      <c r="B2" s="128"/>
    </row>
    <row r="3" spans="1:2">
      <c r="A3" s="128"/>
      <c r="B3" s="129" t="s">
        <v>1689</v>
      </c>
    </row>
    <row r="4" spans="1:2">
      <c r="A4" s="130" t="s">
        <v>2</v>
      </c>
      <c r="B4" s="130" t="s">
        <v>3</v>
      </c>
    </row>
    <row r="5" spans="1:2">
      <c r="A5" s="131"/>
      <c r="B5" s="130"/>
    </row>
    <row r="6" spans="1:2">
      <c r="A6" s="133" t="s">
        <v>1690</v>
      </c>
      <c r="B6" s="132">
        <f>SUM(B7:B10)</f>
        <v>30900</v>
      </c>
    </row>
    <row r="7" spans="1:2">
      <c r="A7" s="28" t="s">
        <v>1691</v>
      </c>
      <c r="B7" s="132">
        <v>22961</v>
      </c>
    </row>
    <row r="8" spans="1:2">
      <c r="A8" s="28" t="s">
        <v>1692</v>
      </c>
      <c r="B8" s="132">
        <v>5512</v>
      </c>
    </row>
    <row r="9" spans="1:2">
      <c r="A9" s="28" t="s">
        <v>1693</v>
      </c>
      <c r="B9" s="132">
        <v>1950</v>
      </c>
    </row>
    <row r="10" spans="1:2">
      <c r="A10" s="28" t="s">
        <v>1694</v>
      </c>
      <c r="B10" s="132">
        <v>477</v>
      </c>
    </row>
    <row r="11" ht="13" customHeight="1" spans="1:7">
      <c r="A11" s="133" t="s">
        <v>1695</v>
      </c>
      <c r="B11" s="132">
        <f>SUM(B12:B21)</f>
        <v>21217</v>
      </c>
      <c r="E11" s="127"/>
      <c r="F11" s="127"/>
      <c r="G11" s="127"/>
    </row>
    <row r="12" spans="1:2">
      <c r="A12" s="28" t="s">
        <v>1696</v>
      </c>
      <c r="B12" s="132">
        <v>19602</v>
      </c>
    </row>
    <row r="13" spans="1:2">
      <c r="A13" s="28" t="s">
        <v>1697</v>
      </c>
      <c r="B13" s="132">
        <v>1031</v>
      </c>
    </row>
    <row r="14" spans="1:2">
      <c r="A14" s="28" t="s">
        <v>1698</v>
      </c>
      <c r="B14" s="132">
        <v>584</v>
      </c>
    </row>
    <row r="15" spans="1:2">
      <c r="A15" s="28" t="s">
        <v>1699</v>
      </c>
      <c r="B15" s="132"/>
    </row>
    <row r="16" spans="1:2">
      <c r="A16" s="28" t="s">
        <v>1700</v>
      </c>
      <c r="B16" s="132"/>
    </row>
    <row r="17" spans="1:2">
      <c r="A17" s="28" t="s">
        <v>1701</v>
      </c>
      <c r="B17" s="132"/>
    </row>
    <row r="18" spans="1:2">
      <c r="A18" s="28" t="s">
        <v>1702</v>
      </c>
      <c r="B18" s="132"/>
    </row>
    <row r="19" spans="1:2">
      <c r="A19" s="28" t="s">
        <v>1703</v>
      </c>
      <c r="B19" s="132"/>
    </row>
    <row r="20" spans="1:2">
      <c r="A20" s="28" t="s">
        <v>1704</v>
      </c>
      <c r="B20" s="132"/>
    </row>
    <row r="21" spans="1:2">
      <c r="A21" s="28" t="s">
        <v>1705</v>
      </c>
      <c r="B21" s="132"/>
    </row>
    <row r="22" spans="1:2">
      <c r="A22" s="133" t="s">
        <v>1706</v>
      </c>
      <c r="B22" s="132"/>
    </row>
    <row r="23" spans="1:2">
      <c r="A23" s="28" t="s">
        <v>1707</v>
      </c>
      <c r="B23" s="132"/>
    </row>
    <row r="24" spans="1:2">
      <c r="A24" s="28" t="s">
        <v>1708</v>
      </c>
      <c r="B24" s="132"/>
    </row>
    <row r="25" spans="1:2">
      <c r="A25" s="28" t="s">
        <v>1709</v>
      </c>
      <c r="B25" s="132"/>
    </row>
    <row r="26" spans="1:2">
      <c r="A26" s="28" t="s">
        <v>1710</v>
      </c>
      <c r="B26" s="132"/>
    </row>
    <row r="27" spans="1:2">
      <c r="A27" s="28" t="s">
        <v>1711</v>
      </c>
      <c r="B27" s="132"/>
    </row>
    <row r="28" spans="1:2">
      <c r="A28" s="28" t="s">
        <v>1712</v>
      </c>
      <c r="B28" s="132"/>
    </row>
    <row r="29" spans="1:2">
      <c r="A29" s="28" t="s">
        <v>1713</v>
      </c>
      <c r="B29" s="132"/>
    </row>
    <row r="30" spans="1:2">
      <c r="A30" s="133" t="s">
        <v>1714</v>
      </c>
      <c r="B30" s="132"/>
    </row>
    <row r="31" spans="1:2">
      <c r="A31" s="28" t="s">
        <v>1707</v>
      </c>
      <c r="B31" s="132"/>
    </row>
    <row r="32" spans="1:2">
      <c r="A32" s="28" t="s">
        <v>1708</v>
      </c>
      <c r="B32" s="132"/>
    </row>
    <row r="33" spans="1:2">
      <c r="A33" s="28" t="s">
        <v>1709</v>
      </c>
      <c r="B33" s="132"/>
    </row>
    <row r="34" spans="1:2">
      <c r="A34" s="28" t="s">
        <v>1711</v>
      </c>
      <c r="B34" s="132"/>
    </row>
    <row r="35" spans="1:2">
      <c r="A35" s="28" t="s">
        <v>1712</v>
      </c>
      <c r="B35" s="132"/>
    </row>
    <row r="36" spans="1:2">
      <c r="A36" s="28" t="s">
        <v>1713</v>
      </c>
      <c r="B36" s="132"/>
    </row>
    <row r="37" spans="1:2">
      <c r="A37" s="133" t="s">
        <v>1715</v>
      </c>
      <c r="B37" s="132">
        <f>SUM(B38:B40)</f>
        <v>122327</v>
      </c>
    </row>
    <row r="38" spans="1:2">
      <c r="A38" s="28" t="s">
        <v>1716</v>
      </c>
      <c r="B38" s="132">
        <v>113357</v>
      </c>
    </row>
    <row r="39" spans="1:2">
      <c r="A39" s="28" t="s">
        <v>1717</v>
      </c>
      <c r="B39" s="132">
        <v>8970</v>
      </c>
    </row>
    <row r="40" spans="1:2">
      <c r="A40" s="28" t="s">
        <v>1718</v>
      </c>
      <c r="B40" s="132"/>
    </row>
    <row r="41" spans="1:2">
      <c r="A41" s="133" t="s">
        <v>1719</v>
      </c>
      <c r="B41" s="132"/>
    </row>
    <row r="42" spans="1:2">
      <c r="A42" s="28" t="s">
        <v>1720</v>
      </c>
      <c r="B42" s="132"/>
    </row>
    <row r="43" spans="1:2">
      <c r="A43" s="28" t="s">
        <v>1721</v>
      </c>
      <c r="B43" s="132"/>
    </row>
    <row r="44" spans="1:2">
      <c r="A44" s="133" t="s">
        <v>1722</v>
      </c>
      <c r="B44" s="132"/>
    </row>
    <row r="45" spans="1:2">
      <c r="A45" s="28" t="s">
        <v>1723</v>
      </c>
      <c r="B45" s="132"/>
    </row>
    <row r="46" spans="1:2">
      <c r="A46" s="28" t="s">
        <v>1724</v>
      </c>
      <c r="B46" s="132"/>
    </row>
    <row r="47" spans="1:2">
      <c r="A47" s="28" t="s">
        <v>1725</v>
      </c>
      <c r="B47" s="132"/>
    </row>
    <row r="48" spans="1:2">
      <c r="A48" s="133" t="s">
        <v>1726</v>
      </c>
      <c r="B48" s="132"/>
    </row>
    <row r="49" spans="1:2">
      <c r="A49" s="28" t="s">
        <v>1727</v>
      </c>
      <c r="B49" s="132"/>
    </row>
    <row r="50" spans="1:2">
      <c r="A50" s="28" t="s">
        <v>1728</v>
      </c>
      <c r="B50" s="132"/>
    </row>
    <row r="51" spans="1:2">
      <c r="A51" s="133" t="s">
        <v>1729</v>
      </c>
      <c r="B51" s="132">
        <f>SUM(B52:B56)</f>
        <v>4450</v>
      </c>
    </row>
    <row r="52" spans="1:2">
      <c r="A52" s="28" t="s">
        <v>1730</v>
      </c>
      <c r="B52" s="132"/>
    </row>
    <row r="53" spans="1:2">
      <c r="A53" s="28" t="s">
        <v>1731</v>
      </c>
      <c r="B53" s="132"/>
    </row>
    <row r="54" spans="1:2">
      <c r="A54" s="28" t="s">
        <v>1732</v>
      </c>
      <c r="B54" s="132"/>
    </row>
    <row r="55" spans="1:2">
      <c r="A55" s="28" t="s">
        <v>1733</v>
      </c>
      <c r="B55" s="132">
        <v>4450</v>
      </c>
    </row>
    <row r="56" spans="1:2">
      <c r="A56" s="28" t="s">
        <v>1734</v>
      </c>
      <c r="B56" s="132"/>
    </row>
    <row r="57" spans="1:2">
      <c r="A57" s="133" t="s">
        <v>1735</v>
      </c>
      <c r="B57" s="132"/>
    </row>
    <row r="58" spans="1:2">
      <c r="A58" s="28" t="s">
        <v>1736</v>
      </c>
      <c r="B58" s="132"/>
    </row>
    <row r="59" spans="1:2">
      <c r="A59" s="28" t="s">
        <v>1051</v>
      </c>
      <c r="B59" s="132"/>
    </row>
    <row r="60" spans="1:2">
      <c r="A60" s="134" t="s">
        <v>1737</v>
      </c>
      <c r="B60" s="132"/>
    </row>
    <row r="61" spans="1:2">
      <c r="A61" s="133" t="s">
        <v>1738</v>
      </c>
      <c r="B61" s="132"/>
    </row>
    <row r="62" spans="1:2">
      <c r="A62" s="28" t="s">
        <v>1739</v>
      </c>
      <c r="B62" s="132"/>
    </row>
    <row r="63" spans="1:2">
      <c r="A63" s="28" t="s">
        <v>1740</v>
      </c>
      <c r="B63" s="132"/>
    </row>
    <row r="64" spans="1:2">
      <c r="A64" s="28" t="s">
        <v>1741</v>
      </c>
      <c r="B64" s="132"/>
    </row>
    <row r="65" spans="1:2">
      <c r="A65" s="28" t="s">
        <v>1742</v>
      </c>
      <c r="B65" s="132"/>
    </row>
    <row r="66" spans="1:2">
      <c r="A66" s="133" t="s">
        <v>1743</v>
      </c>
      <c r="B66" s="132"/>
    </row>
    <row r="67" spans="1:2">
      <c r="A67" s="28" t="s">
        <v>1744</v>
      </c>
      <c r="B67" s="132"/>
    </row>
    <row r="68" spans="1:2">
      <c r="A68" s="28" t="s">
        <v>1745</v>
      </c>
      <c r="B68" s="132"/>
    </row>
    <row r="69" spans="1:2">
      <c r="A69" s="28" t="s">
        <v>1746</v>
      </c>
      <c r="B69" s="132"/>
    </row>
    <row r="70" spans="1:2">
      <c r="A70" s="28" t="s">
        <v>1534</v>
      </c>
      <c r="B70" s="132"/>
    </row>
  </sheetData>
  <mergeCells count="4">
    <mergeCell ref="A1:B1"/>
    <mergeCell ref="E11:G11"/>
    <mergeCell ref="A4:A5"/>
    <mergeCell ref="B4:B5"/>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
  <sheetViews>
    <sheetView workbookViewId="0">
      <selection activeCell="B682" sqref="B682"/>
    </sheetView>
  </sheetViews>
  <sheetFormatPr defaultColWidth="9" defaultRowHeight="13.5" outlineLevelCol="2"/>
  <cols>
    <col min="1" max="1" width="10.875" customWidth="1"/>
    <col min="2" max="2" width="21" customWidth="1"/>
    <col min="3" max="3" width="37.375" customWidth="1"/>
    <col min="4" max="4" width="16.125" customWidth="1"/>
    <col min="6" max="7" width="16.125" customWidth="1"/>
  </cols>
  <sheetData>
    <row r="1" ht="20.25" spans="1:3">
      <c r="A1" s="127" t="s">
        <v>1747</v>
      </c>
      <c r="B1" s="127"/>
      <c r="C1" s="127"/>
    </row>
    <row r="2" spans="1:3">
      <c r="A2" s="128"/>
      <c r="B2" s="128"/>
      <c r="C2" s="128"/>
    </row>
    <row r="3" spans="1:3">
      <c r="A3" s="128"/>
      <c r="B3" s="128"/>
      <c r="C3" s="129" t="s">
        <v>1689</v>
      </c>
    </row>
    <row r="4" spans="1:3">
      <c r="A4" s="130" t="s">
        <v>1748</v>
      </c>
      <c r="B4" s="130" t="s">
        <v>1749</v>
      </c>
      <c r="C4" s="130" t="s">
        <v>1750</v>
      </c>
    </row>
    <row r="5" spans="1:3">
      <c r="A5" s="131"/>
      <c r="B5" s="131"/>
      <c r="C5" s="130"/>
    </row>
    <row r="6" spans="1:3">
      <c r="A6" s="28"/>
      <c r="B6" s="71" t="s">
        <v>1750</v>
      </c>
      <c r="C6" s="135">
        <f>C7+C12+C23+C31+C38+C42+C45+C49+C52+C58+C62+C67</f>
        <v>492390</v>
      </c>
    </row>
    <row r="7" spans="1:3">
      <c r="A7" s="28">
        <v>501</v>
      </c>
      <c r="B7" s="133" t="s">
        <v>1690</v>
      </c>
      <c r="C7" s="29">
        <f>SUM(C8:C11)</f>
        <v>30900</v>
      </c>
    </row>
    <row r="8" spans="1:3">
      <c r="A8" s="28">
        <v>50101</v>
      </c>
      <c r="B8" s="28" t="s">
        <v>1691</v>
      </c>
      <c r="C8" s="29">
        <v>22961</v>
      </c>
    </row>
    <row r="9" spans="1:3">
      <c r="A9" s="28">
        <v>50102</v>
      </c>
      <c r="B9" s="28" t="s">
        <v>1692</v>
      </c>
      <c r="C9" s="29">
        <v>5512</v>
      </c>
    </row>
    <row r="10" spans="1:3">
      <c r="A10" s="28">
        <v>50103</v>
      </c>
      <c r="B10" s="28" t="s">
        <v>1693</v>
      </c>
      <c r="C10" s="29">
        <v>1950</v>
      </c>
    </row>
    <row r="11" spans="1:3">
      <c r="A11" s="28">
        <v>50199</v>
      </c>
      <c r="B11" s="28" t="s">
        <v>1694</v>
      </c>
      <c r="C11" s="29">
        <v>477</v>
      </c>
    </row>
    <row r="12" spans="1:3">
      <c r="A12" s="28">
        <v>502</v>
      </c>
      <c r="B12" s="133" t="s">
        <v>1695</v>
      </c>
      <c r="C12" s="29">
        <f>SUM(C13:C22)</f>
        <v>44989</v>
      </c>
    </row>
    <row r="13" spans="1:3">
      <c r="A13" s="28">
        <v>50201</v>
      </c>
      <c r="B13" s="28" t="s">
        <v>1696</v>
      </c>
      <c r="C13" s="29">
        <v>19602</v>
      </c>
    </row>
    <row r="14" spans="1:3">
      <c r="A14" s="28">
        <v>50202</v>
      </c>
      <c r="B14" s="28" t="s">
        <v>1697</v>
      </c>
      <c r="C14" s="29">
        <v>1031</v>
      </c>
    </row>
    <row r="15" spans="1:3">
      <c r="A15" s="28">
        <v>50203</v>
      </c>
      <c r="B15" s="28" t="s">
        <v>1698</v>
      </c>
      <c r="C15" s="29">
        <v>584</v>
      </c>
    </row>
    <row r="16" spans="1:3">
      <c r="A16" s="28">
        <v>50204</v>
      </c>
      <c r="B16" s="28" t="s">
        <v>1699</v>
      </c>
      <c r="C16" s="29">
        <v>2169</v>
      </c>
    </row>
    <row r="17" spans="1:3">
      <c r="A17" s="28">
        <v>50205</v>
      </c>
      <c r="B17" s="28" t="s">
        <v>1700</v>
      </c>
      <c r="C17" s="29">
        <v>7932</v>
      </c>
    </row>
    <row r="18" spans="1:3">
      <c r="A18" s="28">
        <v>50206</v>
      </c>
      <c r="B18" s="28" t="s">
        <v>1701</v>
      </c>
      <c r="C18" s="29">
        <v>1441</v>
      </c>
    </row>
    <row r="19" spans="1:3">
      <c r="A19" s="28">
        <v>50207</v>
      </c>
      <c r="B19" s="28" t="s">
        <v>1702</v>
      </c>
      <c r="C19" s="29"/>
    </row>
    <row r="20" spans="1:3">
      <c r="A20" s="28">
        <v>50208</v>
      </c>
      <c r="B20" s="28" t="s">
        <v>1703</v>
      </c>
      <c r="C20" s="29">
        <v>457</v>
      </c>
    </row>
    <row r="21" spans="1:3">
      <c r="A21" s="28">
        <v>50209</v>
      </c>
      <c r="B21" s="28" t="s">
        <v>1704</v>
      </c>
      <c r="C21" s="29">
        <v>4671</v>
      </c>
    </row>
    <row r="22" spans="1:3">
      <c r="A22" s="28">
        <v>50299</v>
      </c>
      <c r="B22" s="28" t="s">
        <v>1705</v>
      </c>
      <c r="C22" s="29">
        <v>7102</v>
      </c>
    </row>
    <row r="23" spans="1:3">
      <c r="A23" s="28">
        <v>503</v>
      </c>
      <c r="B23" s="133" t="s">
        <v>1706</v>
      </c>
      <c r="C23" s="29">
        <f>SUM(C24:C30)</f>
        <v>64613</v>
      </c>
    </row>
    <row r="24" spans="1:3">
      <c r="A24" s="28">
        <v>50301</v>
      </c>
      <c r="B24" s="28" t="s">
        <v>1707</v>
      </c>
      <c r="C24" s="29">
        <v>6738</v>
      </c>
    </row>
    <row r="25" spans="1:3">
      <c r="A25" s="28">
        <v>50302</v>
      </c>
      <c r="B25" s="28" t="s">
        <v>1708</v>
      </c>
      <c r="C25" s="29">
        <v>52708</v>
      </c>
    </row>
    <row r="26" spans="1:3">
      <c r="A26" s="28">
        <v>50303</v>
      </c>
      <c r="B26" s="28" t="s">
        <v>1709</v>
      </c>
      <c r="C26" s="29">
        <v>135</v>
      </c>
    </row>
    <row r="27" spans="1:3">
      <c r="A27" s="28">
        <v>50305</v>
      </c>
      <c r="B27" s="28" t="s">
        <v>1710</v>
      </c>
      <c r="C27" s="29">
        <v>405</v>
      </c>
    </row>
    <row r="28" spans="1:3">
      <c r="A28" s="28">
        <v>50306</v>
      </c>
      <c r="B28" s="28" t="s">
        <v>1711</v>
      </c>
      <c r="C28" s="29">
        <v>3621</v>
      </c>
    </row>
    <row r="29" spans="1:3">
      <c r="A29" s="28">
        <v>50307</v>
      </c>
      <c r="B29" s="28" t="s">
        <v>1712</v>
      </c>
      <c r="C29" s="29">
        <v>41</v>
      </c>
    </row>
    <row r="30" spans="1:3">
      <c r="A30" s="28">
        <v>50399</v>
      </c>
      <c r="B30" s="28" t="s">
        <v>1713</v>
      </c>
      <c r="C30" s="29">
        <v>965</v>
      </c>
    </row>
    <row r="31" spans="1:3">
      <c r="A31" s="28">
        <v>504</v>
      </c>
      <c r="B31" s="133" t="s">
        <v>1714</v>
      </c>
      <c r="C31" s="29">
        <f>SUM(C32:C37)</f>
        <v>987</v>
      </c>
    </row>
    <row r="32" spans="1:3">
      <c r="A32" s="28">
        <v>50401</v>
      </c>
      <c r="B32" s="28" t="s">
        <v>1707</v>
      </c>
      <c r="C32" s="29"/>
    </row>
    <row r="33" spans="1:3">
      <c r="A33" s="28">
        <v>50402</v>
      </c>
      <c r="B33" s="28" t="s">
        <v>1708</v>
      </c>
      <c r="C33" s="29">
        <v>933</v>
      </c>
    </row>
    <row r="34" spans="1:3">
      <c r="A34" s="28">
        <v>50403</v>
      </c>
      <c r="B34" s="28" t="s">
        <v>1709</v>
      </c>
      <c r="C34" s="29">
        <v>54</v>
      </c>
    </row>
    <row r="35" spans="1:3">
      <c r="A35" s="28">
        <v>50404</v>
      </c>
      <c r="B35" s="28" t="s">
        <v>1711</v>
      </c>
      <c r="C35" s="29"/>
    </row>
    <row r="36" spans="1:3">
      <c r="A36" s="28">
        <v>50405</v>
      </c>
      <c r="B36" s="28" t="s">
        <v>1712</v>
      </c>
      <c r="C36" s="29"/>
    </row>
    <row r="37" spans="1:3">
      <c r="A37" s="28">
        <v>50499</v>
      </c>
      <c r="B37" s="28" t="s">
        <v>1713</v>
      </c>
      <c r="C37" s="29"/>
    </row>
    <row r="38" spans="1:3">
      <c r="A38" s="28">
        <v>505</v>
      </c>
      <c r="B38" s="133" t="s">
        <v>1715</v>
      </c>
      <c r="C38" s="29">
        <f>SUM(C39:C41)</f>
        <v>148122</v>
      </c>
    </row>
    <row r="39" spans="1:3">
      <c r="A39" s="28">
        <v>50501</v>
      </c>
      <c r="B39" s="28" t="s">
        <v>1716</v>
      </c>
      <c r="C39" s="29">
        <v>124121</v>
      </c>
    </row>
    <row r="40" spans="1:3">
      <c r="A40" s="28">
        <v>50502</v>
      </c>
      <c r="B40" s="28" t="s">
        <v>1717</v>
      </c>
      <c r="C40" s="29">
        <v>24001</v>
      </c>
    </row>
    <row r="41" spans="1:3">
      <c r="A41" s="28">
        <v>50599</v>
      </c>
      <c r="B41" s="28" t="s">
        <v>1718</v>
      </c>
      <c r="C41" s="29"/>
    </row>
    <row r="42" spans="1:3">
      <c r="A42" s="28">
        <v>506</v>
      </c>
      <c r="B42" s="133" t="s">
        <v>1719</v>
      </c>
      <c r="C42" s="29">
        <f>SUM(C43:C44)</f>
        <v>30</v>
      </c>
    </row>
    <row r="43" spans="1:3">
      <c r="A43" s="28">
        <v>50601</v>
      </c>
      <c r="B43" s="28" t="s">
        <v>1720</v>
      </c>
      <c r="C43" s="29">
        <v>30</v>
      </c>
    </row>
    <row r="44" spans="1:3">
      <c r="A44" s="28">
        <v>50602</v>
      </c>
      <c r="B44" s="28" t="s">
        <v>1721</v>
      </c>
      <c r="C44" s="29"/>
    </row>
    <row r="45" spans="1:3">
      <c r="A45" s="28">
        <v>507</v>
      </c>
      <c r="B45" s="133" t="s">
        <v>1722</v>
      </c>
      <c r="C45" s="29">
        <f>SUM(C46:C48)</f>
        <v>16629</v>
      </c>
    </row>
    <row r="46" spans="1:3">
      <c r="A46" s="28">
        <v>50701</v>
      </c>
      <c r="B46" s="28" t="s">
        <v>1723</v>
      </c>
      <c r="C46" s="29">
        <v>11969</v>
      </c>
    </row>
    <row r="47" spans="1:3">
      <c r="A47" s="28">
        <v>50702</v>
      </c>
      <c r="B47" s="28" t="s">
        <v>1724</v>
      </c>
      <c r="C47" s="29">
        <v>142</v>
      </c>
    </row>
    <row r="48" spans="1:3">
      <c r="A48" s="28">
        <v>50799</v>
      </c>
      <c r="B48" s="28" t="s">
        <v>1725</v>
      </c>
      <c r="C48" s="29">
        <v>4518</v>
      </c>
    </row>
    <row r="49" spans="1:3">
      <c r="A49" s="28">
        <v>508</v>
      </c>
      <c r="B49" s="133" t="s">
        <v>1726</v>
      </c>
      <c r="C49" s="29">
        <f>SUM(C50:C51)</f>
        <v>400</v>
      </c>
    </row>
    <row r="50" spans="1:3">
      <c r="A50" s="28">
        <v>50801</v>
      </c>
      <c r="B50" s="28" t="s">
        <v>1727</v>
      </c>
      <c r="C50" s="29">
        <v>400</v>
      </c>
    </row>
    <row r="51" spans="1:3">
      <c r="A51" s="28">
        <v>50802</v>
      </c>
      <c r="B51" s="28" t="s">
        <v>1728</v>
      </c>
      <c r="C51" s="29"/>
    </row>
    <row r="52" spans="1:3">
      <c r="A52" s="28">
        <v>509</v>
      </c>
      <c r="B52" s="133" t="s">
        <v>1729</v>
      </c>
      <c r="C52" s="29">
        <f>SUM(C53:C57)</f>
        <v>80781</v>
      </c>
    </row>
    <row r="53" spans="1:3">
      <c r="A53" s="28">
        <v>50901</v>
      </c>
      <c r="B53" s="28" t="s">
        <v>1730</v>
      </c>
      <c r="C53" s="29">
        <v>36101</v>
      </c>
    </row>
    <row r="54" spans="1:3">
      <c r="A54" s="28">
        <v>50902</v>
      </c>
      <c r="B54" s="28" t="s">
        <v>1731</v>
      </c>
      <c r="C54" s="29">
        <v>5147</v>
      </c>
    </row>
    <row r="55" spans="1:3">
      <c r="A55" s="28">
        <v>50903</v>
      </c>
      <c r="B55" s="28" t="s">
        <v>1732</v>
      </c>
      <c r="C55" s="29">
        <v>19590</v>
      </c>
    </row>
    <row r="56" spans="1:3">
      <c r="A56" s="28">
        <v>50905</v>
      </c>
      <c r="B56" s="28" t="s">
        <v>1733</v>
      </c>
      <c r="C56" s="29">
        <v>5557</v>
      </c>
    </row>
    <row r="57" spans="1:3">
      <c r="A57" s="28">
        <v>50999</v>
      </c>
      <c r="B57" s="28" t="s">
        <v>1734</v>
      </c>
      <c r="C57" s="29">
        <v>14386</v>
      </c>
    </row>
    <row r="58" spans="1:3">
      <c r="A58" s="28">
        <v>510</v>
      </c>
      <c r="B58" s="133" t="s">
        <v>1735</v>
      </c>
      <c r="C58" s="29">
        <f>SUM(C59:C61)</f>
        <v>93255</v>
      </c>
    </row>
    <row r="59" spans="1:3">
      <c r="A59" s="28">
        <v>51002</v>
      </c>
      <c r="B59" s="28" t="s">
        <v>1736</v>
      </c>
      <c r="C59" s="29">
        <v>93255</v>
      </c>
    </row>
    <row r="60" spans="1:3">
      <c r="A60" s="28">
        <v>51003</v>
      </c>
      <c r="B60" s="28" t="s">
        <v>1051</v>
      </c>
      <c r="C60" s="136"/>
    </row>
    <row r="61" spans="1:3">
      <c r="A61" s="28">
        <v>51004</v>
      </c>
      <c r="B61" s="134" t="s">
        <v>1737</v>
      </c>
      <c r="C61" s="29"/>
    </row>
    <row r="62" spans="1:3">
      <c r="A62" s="28">
        <v>511</v>
      </c>
      <c r="B62" s="133" t="s">
        <v>1738</v>
      </c>
      <c r="C62" s="135">
        <f>SUM(C63:C66)</f>
        <v>5878</v>
      </c>
    </row>
    <row r="63" spans="1:3">
      <c r="A63" s="28">
        <v>51101</v>
      </c>
      <c r="B63" s="28" t="s">
        <v>1739</v>
      </c>
      <c r="C63" s="29">
        <v>5875</v>
      </c>
    </row>
    <row r="64" spans="1:3">
      <c r="A64" s="28">
        <v>51102</v>
      </c>
      <c r="B64" s="28" t="s">
        <v>1740</v>
      </c>
      <c r="C64" s="29">
        <v>3</v>
      </c>
    </row>
    <row r="65" spans="1:3">
      <c r="A65" s="28">
        <v>51103</v>
      </c>
      <c r="B65" s="28" t="s">
        <v>1741</v>
      </c>
      <c r="C65" s="29"/>
    </row>
    <row r="66" spans="1:3">
      <c r="A66" s="28">
        <v>51104</v>
      </c>
      <c r="B66" s="28" t="s">
        <v>1742</v>
      </c>
      <c r="C66" s="29"/>
    </row>
    <row r="67" spans="1:3">
      <c r="A67" s="28">
        <v>599</v>
      </c>
      <c r="B67" s="133" t="s">
        <v>1743</v>
      </c>
      <c r="C67" s="29">
        <f>SUM(C68:C71)</f>
        <v>5806</v>
      </c>
    </row>
    <row r="68" spans="1:3">
      <c r="A68" s="28">
        <v>59906</v>
      </c>
      <c r="B68" s="28" t="s">
        <v>1744</v>
      </c>
      <c r="C68" s="29"/>
    </row>
    <row r="69" spans="1:3">
      <c r="A69" s="28">
        <v>59907</v>
      </c>
      <c r="B69" s="28" t="s">
        <v>1745</v>
      </c>
      <c r="C69" s="29"/>
    </row>
    <row r="70" spans="1:3">
      <c r="A70" s="28">
        <v>59908</v>
      </c>
      <c r="B70" s="28" t="s">
        <v>1746</v>
      </c>
      <c r="C70" s="29"/>
    </row>
    <row r="71" spans="1:3">
      <c r="A71" s="28">
        <v>59999</v>
      </c>
      <c r="B71" s="28" t="s">
        <v>1534</v>
      </c>
      <c r="C71" s="29">
        <v>5806</v>
      </c>
    </row>
  </sheetData>
  <mergeCells count="4">
    <mergeCell ref="A1:C1"/>
    <mergeCell ref="A4:A5"/>
    <mergeCell ref="B4:B5"/>
    <mergeCell ref="C4:C5"/>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
  <sheetViews>
    <sheetView workbookViewId="0">
      <selection activeCell="B682" sqref="B682"/>
    </sheetView>
  </sheetViews>
  <sheetFormatPr defaultColWidth="9" defaultRowHeight="13.5" outlineLevelCol="2"/>
  <cols>
    <col min="1" max="1" width="12.875" customWidth="1"/>
    <col min="2" max="2" width="22.5" customWidth="1"/>
    <col min="3" max="3" width="38.375" customWidth="1"/>
    <col min="4" max="4" width="16.125" customWidth="1"/>
    <col min="6" max="7" width="16.125" customWidth="1"/>
  </cols>
  <sheetData>
    <row r="1" ht="20.25" spans="1:3">
      <c r="A1" s="127" t="s">
        <v>1751</v>
      </c>
      <c r="B1" s="127"/>
      <c r="C1" s="127"/>
    </row>
    <row r="2" spans="1:3">
      <c r="A2" s="128"/>
      <c r="B2" s="128"/>
      <c r="C2" s="128"/>
    </row>
    <row r="3" spans="1:3">
      <c r="A3" s="128"/>
      <c r="B3" s="128"/>
      <c r="C3" s="129" t="s">
        <v>1689</v>
      </c>
    </row>
    <row r="4" spans="1:3">
      <c r="A4" s="130" t="s">
        <v>1748</v>
      </c>
      <c r="B4" s="130" t="s">
        <v>1749</v>
      </c>
      <c r="C4" s="130" t="s">
        <v>1752</v>
      </c>
    </row>
    <row r="5" spans="1:3">
      <c r="A5" s="131"/>
      <c r="B5" s="131"/>
      <c r="C5" s="130"/>
    </row>
    <row r="6" spans="1:3">
      <c r="A6" s="28"/>
      <c r="B6" s="71" t="s">
        <v>1750</v>
      </c>
      <c r="C6" s="132">
        <f>C7+C12+C23+C31+C38+C42+C45+C49+C52+C58+C62+C67</f>
        <v>178894</v>
      </c>
    </row>
    <row r="7" spans="1:3">
      <c r="A7" s="28">
        <v>501</v>
      </c>
      <c r="B7" s="133" t="s">
        <v>1690</v>
      </c>
      <c r="C7" s="132">
        <f>SUM(C8:C11)</f>
        <v>30900</v>
      </c>
    </row>
    <row r="8" spans="1:3">
      <c r="A8" s="28">
        <v>50101</v>
      </c>
      <c r="B8" s="28" t="s">
        <v>1691</v>
      </c>
      <c r="C8" s="132">
        <v>22961</v>
      </c>
    </row>
    <row r="9" spans="1:3">
      <c r="A9" s="28">
        <v>50102</v>
      </c>
      <c r="B9" s="28" t="s">
        <v>1692</v>
      </c>
      <c r="C9" s="132">
        <v>5512</v>
      </c>
    </row>
    <row r="10" spans="1:3">
      <c r="A10" s="28">
        <v>50103</v>
      </c>
      <c r="B10" s="28" t="s">
        <v>1693</v>
      </c>
      <c r="C10" s="132">
        <v>1950</v>
      </c>
    </row>
    <row r="11" spans="1:3">
      <c r="A11" s="28">
        <v>50199</v>
      </c>
      <c r="B11" s="28" t="s">
        <v>1694</v>
      </c>
      <c r="C11" s="132">
        <v>477</v>
      </c>
    </row>
    <row r="12" spans="1:3">
      <c r="A12" s="28">
        <v>502</v>
      </c>
      <c r="B12" s="133" t="s">
        <v>1695</v>
      </c>
      <c r="C12" s="132">
        <f>SUM(C13:C22)</f>
        <v>21217</v>
      </c>
    </row>
    <row r="13" spans="1:3">
      <c r="A13" s="28">
        <v>50201</v>
      </c>
      <c r="B13" s="28" t="s">
        <v>1696</v>
      </c>
      <c r="C13" s="132">
        <v>19602</v>
      </c>
    </row>
    <row r="14" spans="1:3">
      <c r="A14" s="28">
        <v>50202</v>
      </c>
      <c r="B14" s="28" t="s">
        <v>1697</v>
      </c>
      <c r="C14" s="132">
        <v>1031</v>
      </c>
    </row>
    <row r="15" spans="1:3">
      <c r="A15" s="28">
        <v>50203</v>
      </c>
      <c r="B15" s="28" t="s">
        <v>1698</v>
      </c>
      <c r="C15" s="132">
        <v>584</v>
      </c>
    </row>
    <row r="16" spans="1:3">
      <c r="A16" s="28">
        <v>50204</v>
      </c>
      <c r="B16" s="28" t="s">
        <v>1699</v>
      </c>
      <c r="C16" s="132"/>
    </row>
    <row r="17" spans="1:3">
      <c r="A17" s="28">
        <v>50205</v>
      </c>
      <c r="B17" s="28" t="s">
        <v>1700</v>
      </c>
      <c r="C17" s="132"/>
    </row>
    <row r="18" spans="1:3">
      <c r="A18" s="28">
        <v>50206</v>
      </c>
      <c r="B18" s="28" t="s">
        <v>1701</v>
      </c>
      <c r="C18" s="132"/>
    </row>
    <row r="19" spans="1:3">
      <c r="A19" s="28">
        <v>50207</v>
      </c>
      <c r="B19" s="28" t="s">
        <v>1702</v>
      </c>
      <c r="C19" s="132"/>
    </row>
    <row r="20" spans="1:3">
      <c r="A20" s="28">
        <v>50208</v>
      </c>
      <c r="B20" s="28" t="s">
        <v>1703</v>
      </c>
      <c r="C20" s="132"/>
    </row>
    <row r="21" spans="1:3">
      <c r="A21" s="28">
        <v>50209</v>
      </c>
      <c r="B21" s="28" t="s">
        <v>1704</v>
      </c>
      <c r="C21" s="132"/>
    </row>
    <row r="22" spans="1:3">
      <c r="A22" s="28">
        <v>50299</v>
      </c>
      <c r="B22" s="28" t="s">
        <v>1705</v>
      </c>
      <c r="C22" s="132"/>
    </row>
    <row r="23" spans="1:3">
      <c r="A23" s="28">
        <v>503</v>
      </c>
      <c r="B23" s="133" t="s">
        <v>1706</v>
      </c>
      <c r="C23" s="132"/>
    </row>
    <row r="24" spans="1:3">
      <c r="A24" s="28">
        <v>50301</v>
      </c>
      <c r="B24" s="28" t="s">
        <v>1707</v>
      </c>
      <c r="C24" s="132"/>
    </row>
    <row r="25" spans="1:3">
      <c r="A25" s="28">
        <v>50302</v>
      </c>
      <c r="B25" s="28" t="s">
        <v>1708</v>
      </c>
      <c r="C25" s="132"/>
    </row>
    <row r="26" spans="1:3">
      <c r="A26" s="28">
        <v>50303</v>
      </c>
      <c r="B26" s="28" t="s">
        <v>1709</v>
      </c>
      <c r="C26" s="132"/>
    </row>
    <row r="27" spans="1:3">
      <c r="A27" s="28">
        <v>50305</v>
      </c>
      <c r="B27" s="28" t="s">
        <v>1710</v>
      </c>
      <c r="C27" s="132"/>
    </row>
    <row r="28" spans="1:3">
      <c r="A28" s="28">
        <v>50306</v>
      </c>
      <c r="B28" s="28" t="s">
        <v>1711</v>
      </c>
      <c r="C28" s="132"/>
    </row>
    <row r="29" spans="1:3">
      <c r="A29" s="28">
        <v>50307</v>
      </c>
      <c r="B29" s="28" t="s">
        <v>1712</v>
      </c>
      <c r="C29" s="132"/>
    </row>
    <row r="30" spans="1:3">
      <c r="A30" s="28">
        <v>50399</v>
      </c>
      <c r="B30" s="28" t="s">
        <v>1713</v>
      </c>
      <c r="C30" s="132"/>
    </row>
    <row r="31" spans="1:3">
      <c r="A31" s="28">
        <v>504</v>
      </c>
      <c r="B31" s="133" t="s">
        <v>1714</v>
      </c>
      <c r="C31" s="132"/>
    </row>
    <row r="32" spans="1:3">
      <c r="A32" s="28">
        <v>50401</v>
      </c>
      <c r="B32" s="28" t="s">
        <v>1707</v>
      </c>
      <c r="C32" s="132"/>
    </row>
    <row r="33" spans="1:3">
      <c r="A33" s="28">
        <v>50402</v>
      </c>
      <c r="B33" s="28" t="s">
        <v>1708</v>
      </c>
      <c r="C33" s="132"/>
    </row>
    <row r="34" spans="1:3">
      <c r="A34" s="28">
        <v>50403</v>
      </c>
      <c r="B34" s="28" t="s">
        <v>1709</v>
      </c>
      <c r="C34" s="132"/>
    </row>
    <row r="35" spans="1:3">
      <c r="A35" s="28">
        <v>50404</v>
      </c>
      <c r="B35" s="28" t="s">
        <v>1711</v>
      </c>
      <c r="C35" s="132"/>
    </row>
    <row r="36" spans="1:3">
      <c r="A36" s="28">
        <v>50405</v>
      </c>
      <c r="B36" s="28" t="s">
        <v>1712</v>
      </c>
      <c r="C36" s="132"/>
    </row>
    <row r="37" spans="1:3">
      <c r="A37" s="28">
        <v>50499</v>
      </c>
      <c r="B37" s="28" t="s">
        <v>1713</v>
      </c>
      <c r="C37" s="132"/>
    </row>
    <row r="38" spans="1:3">
      <c r="A38" s="28">
        <v>505</v>
      </c>
      <c r="B38" s="133" t="s">
        <v>1715</v>
      </c>
      <c r="C38" s="132">
        <f>SUM(C39:C41)</f>
        <v>122327</v>
      </c>
    </row>
    <row r="39" spans="1:3">
      <c r="A39" s="28">
        <v>50501</v>
      </c>
      <c r="B39" s="28" t="s">
        <v>1716</v>
      </c>
      <c r="C39" s="132">
        <v>113357</v>
      </c>
    </row>
    <row r="40" spans="1:3">
      <c r="A40" s="28">
        <v>50502</v>
      </c>
      <c r="B40" s="28" t="s">
        <v>1717</v>
      </c>
      <c r="C40" s="132">
        <v>8970</v>
      </c>
    </row>
    <row r="41" spans="1:3">
      <c r="A41" s="28">
        <v>50599</v>
      </c>
      <c r="B41" s="28" t="s">
        <v>1718</v>
      </c>
      <c r="C41" s="132"/>
    </row>
    <row r="42" spans="1:3">
      <c r="A42" s="28">
        <v>506</v>
      </c>
      <c r="B42" s="133" t="s">
        <v>1719</v>
      </c>
      <c r="C42" s="132"/>
    </row>
    <row r="43" spans="1:3">
      <c r="A43" s="28">
        <v>50601</v>
      </c>
      <c r="B43" s="28" t="s">
        <v>1720</v>
      </c>
      <c r="C43" s="132"/>
    </row>
    <row r="44" spans="1:3">
      <c r="A44" s="28">
        <v>50602</v>
      </c>
      <c r="B44" s="28" t="s">
        <v>1721</v>
      </c>
      <c r="C44" s="132"/>
    </row>
    <row r="45" spans="1:3">
      <c r="A45" s="28">
        <v>507</v>
      </c>
      <c r="B45" s="133" t="s">
        <v>1722</v>
      </c>
      <c r="C45" s="132"/>
    </row>
    <row r="46" spans="1:3">
      <c r="A46" s="28">
        <v>50701</v>
      </c>
      <c r="B46" s="28" t="s">
        <v>1723</v>
      </c>
      <c r="C46" s="132"/>
    </row>
    <row r="47" spans="1:3">
      <c r="A47" s="28">
        <v>50702</v>
      </c>
      <c r="B47" s="28" t="s">
        <v>1724</v>
      </c>
      <c r="C47" s="132"/>
    </row>
    <row r="48" spans="1:3">
      <c r="A48" s="28">
        <v>50799</v>
      </c>
      <c r="B48" s="28" t="s">
        <v>1725</v>
      </c>
      <c r="C48" s="132"/>
    </row>
    <row r="49" spans="1:3">
      <c r="A49" s="28">
        <v>508</v>
      </c>
      <c r="B49" s="133" t="s">
        <v>1726</v>
      </c>
      <c r="C49" s="132"/>
    </row>
    <row r="50" spans="1:3">
      <c r="A50" s="28">
        <v>50801</v>
      </c>
      <c r="B50" s="28" t="s">
        <v>1727</v>
      </c>
      <c r="C50" s="132"/>
    </row>
    <row r="51" spans="1:3">
      <c r="A51" s="28">
        <v>50802</v>
      </c>
      <c r="B51" s="28" t="s">
        <v>1728</v>
      </c>
      <c r="C51" s="132"/>
    </row>
    <row r="52" spans="1:3">
      <c r="A52" s="28">
        <v>509</v>
      </c>
      <c r="B52" s="133" t="s">
        <v>1729</v>
      </c>
      <c r="C52" s="132">
        <f>SUM(C53:C57)</f>
        <v>4450</v>
      </c>
    </row>
    <row r="53" spans="1:3">
      <c r="A53" s="28">
        <v>50901</v>
      </c>
      <c r="B53" s="28" t="s">
        <v>1730</v>
      </c>
      <c r="C53" s="132"/>
    </row>
    <row r="54" spans="1:3">
      <c r="A54" s="28">
        <v>50902</v>
      </c>
      <c r="B54" s="28" t="s">
        <v>1731</v>
      </c>
      <c r="C54" s="132"/>
    </row>
    <row r="55" spans="1:3">
      <c r="A55" s="28">
        <v>50903</v>
      </c>
      <c r="B55" s="28" t="s">
        <v>1732</v>
      </c>
      <c r="C55" s="132"/>
    </row>
    <row r="56" spans="1:3">
      <c r="A56" s="28">
        <v>50905</v>
      </c>
      <c r="B56" s="28" t="s">
        <v>1733</v>
      </c>
      <c r="C56" s="132">
        <v>4450</v>
      </c>
    </row>
    <row r="57" spans="1:3">
      <c r="A57" s="28">
        <v>50999</v>
      </c>
      <c r="B57" s="28" t="s">
        <v>1734</v>
      </c>
      <c r="C57" s="132"/>
    </row>
    <row r="58" spans="1:3">
      <c r="A58" s="28">
        <v>510</v>
      </c>
      <c r="B58" s="133" t="s">
        <v>1735</v>
      </c>
      <c r="C58" s="132"/>
    </row>
    <row r="59" spans="1:3">
      <c r="A59" s="28">
        <v>51002</v>
      </c>
      <c r="B59" s="28" t="s">
        <v>1736</v>
      </c>
      <c r="C59" s="132"/>
    </row>
    <row r="60" spans="1:3">
      <c r="A60" s="28">
        <v>51003</v>
      </c>
      <c r="B60" s="28" t="s">
        <v>1051</v>
      </c>
      <c r="C60" s="132"/>
    </row>
    <row r="61" spans="1:3">
      <c r="A61" s="28">
        <v>51004</v>
      </c>
      <c r="B61" s="134" t="s">
        <v>1737</v>
      </c>
      <c r="C61" s="132"/>
    </row>
    <row r="62" spans="1:3">
      <c r="A62" s="28">
        <v>511</v>
      </c>
      <c r="B62" s="133" t="s">
        <v>1738</v>
      </c>
      <c r="C62" s="132"/>
    </row>
    <row r="63" spans="1:3">
      <c r="A63" s="28">
        <v>51101</v>
      </c>
      <c r="B63" s="28" t="s">
        <v>1739</v>
      </c>
      <c r="C63" s="132"/>
    </row>
    <row r="64" spans="1:3">
      <c r="A64" s="28">
        <v>51102</v>
      </c>
      <c r="B64" s="28" t="s">
        <v>1740</v>
      </c>
      <c r="C64" s="132"/>
    </row>
    <row r="65" spans="1:3">
      <c r="A65" s="28">
        <v>51103</v>
      </c>
      <c r="B65" s="28" t="s">
        <v>1741</v>
      </c>
      <c r="C65" s="132"/>
    </row>
    <row r="66" spans="1:3">
      <c r="A66" s="28">
        <v>51104</v>
      </c>
      <c r="B66" s="28" t="s">
        <v>1742</v>
      </c>
      <c r="C66" s="132"/>
    </row>
    <row r="67" spans="1:3">
      <c r="A67" s="28">
        <v>599</v>
      </c>
      <c r="B67" s="133" t="s">
        <v>1743</v>
      </c>
      <c r="C67" s="132"/>
    </row>
    <row r="68" spans="1:3">
      <c r="A68" s="28">
        <v>59906</v>
      </c>
      <c r="B68" s="28" t="s">
        <v>1744</v>
      </c>
      <c r="C68" s="132"/>
    </row>
    <row r="69" spans="1:3">
      <c r="A69" s="28">
        <v>59907</v>
      </c>
      <c r="B69" s="28" t="s">
        <v>1745</v>
      </c>
      <c r="C69" s="132"/>
    </row>
    <row r="70" spans="1:3">
      <c r="A70" s="28">
        <v>59908</v>
      </c>
      <c r="B70" s="28" t="s">
        <v>1746</v>
      </c>
      <c r="C70" s="132"/>
    </row>
    <row r="71" spans="1:3">
      <c r="A71" s="28">
        <v>59999</v>
      </c>
      <c r="B71" s="28" t="s">
        <v>1534</v>
      </c>
      <c r="C71" s="132"/>
    </row>
  </sheetData>
  <mergeCells count="4">
    <mergeCell ref="A1:C1"/>
    <mergeCell ref="A4:A5"/>
    <mergeCell ref="B4:B5"/>
    <mergeCell ref="C4:C5"/>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7"/>
  <sheetViews>
    <sheetView workbookViewId="0">
      <selection activeCell="B45" sqref="B45"/>
    </sheetView>
  </sheetViews>
  <sheetFormatPr defaultColWidth="9" defaultRowHeight="13.5" outlineLevelCol="1"/>
  <cols>
    <col min="1" max="1" width="36.5" customWidth="1"/>
    <col min="2" max="2" width="32.375" customWidth="1"/>
  </cols>
  <sheetData>
    <row r="1" ht="20.25" spans="1:2">
      <c r="A1" s="126" t="s">
        <v>1753</v>
      </c>
      <c r="B1" s="126"/>
    </row>
    <row r="2" spans="1:2">
      <c r="A2" s="41"/>
      <c r="B2" s="41"/>
    </row>
    <row r="3" spans="1:2">
      <c r="A3" s="41" t="s">
        <v>1</v>
      </c>
      <c r="B3" s="41"/>
    </row>
    <row r="4" spans="1:2">
      <c r="A4" s="26" t="s">
        <v>2</v>
      </c>
      <c r="B4" s="26" t="s">
        <v>3</v>
      </c>
    </row>
    <row r="5" spans="1:2">
      <c r="A5" s="28" t="s">
        <v>1754</v>
      </c>
      <c r="B5" s="29">
        <f>SUM(B6:B11)</f>
        <v>11858</v>
      </c>
    </row>
    <row r="6" spans="1:2">
      <c r="A6" s="28" t="s">
        <v>1755</v>
      </c>
      <c r="B6" s="29">
        <v>623</v>
      </c>
    </row>
    <row r="7" spans="1:2">
      <c r="A7" s="28" t="s">
        <v>1756</v>
      </c>
      <c r="B7" s="29">
        <v>826</v>
      </c>
    </row>
    <row r="8" spans="1:2">
      <c r="A8" s="28" t="s">
        <v>1757</v>
      </c>
      <c r="B8" s="29">
        <v>1938</v>
      </c>
    </row>
    <row r="9" spans="1:2">
      <c r="A9" s="28" t="s">
        <v>1758</v>
      </c>
      <c r="B9" s="29">
        <v>2</v>
      </c>
    </row>
    <row r="10" spans="1:2">
      <c r="A10" s="28" t="s">
        <v>1759</v>
      </c>
      <c r="B10" s="29">
        <v>8469</v>
      </c>
    </row>
    <row r="11" spans="1:2">
      <c r="A11" s="28" t="s">
        <v>1760</v>
      </c>
      <c r="B11" s="29">
        <v>0</v>
      </c>
    </row>
    <row r="12" spans="1:2">
      <c r="A12" s="28" t="s">
        <v>1761</v>
      </c>
      <c r="B12" s="29">
        <f>SUM(B13:B47)</f>
        <v>355232</v>
      </c>
    </row>
    <row r="13" spans="1:2">
      <c r="A13" s="28" t="s">
        <v>1762</v>
      </c>
      <c r="B13" s="29"/>
    </row>
    <row r="14" spans="1:2">
      <c r="A14" s="28" t="s">
        <v>1763</v>
      </c>
      <c r="B14" s="29">
        <v>94955</v>
      </c>
    </row>
    <row r="15" spans="1:2">
      <c r="A15" s="28" t="s">
        <v>1764</v>
      </c>
      <c r="B15" s="29">
        <v>30597</v>
      </c>
    </row>
    <row r="16" spans="1:2">
      <c r="A16" s="28" t="s">
        <v>1765</v>
      </c>
      <c r="B16" s="29">
        <v>5227</v>
      </c>
    </row>
    <row r="17" spans="1:2">
      <c r="A17" s="28" t="s">
        <v>1766</v>
      </c>
      <c r="B17" s="29"/>
    </row>
    <row r="18" spans="1:2">
      <c r="A18" s="28" t="s">
        <v>1767</v>
      </c>
      <c r="B18" s="29"/>
    </row>
    <row r="19" spans="1:2">
      <c r="A19" s="28" t="s">
        <v>1768</v>
      </c>
      <c r="B19" s="29">
        <v>6885</v>
      </c>
    </row>
    <row r="20" spans="1:2">
      <c r="A20" s="28" t="s">
        <v>1769</v>
      </c>
      <c r="B20" s="29">
        <v>4000</v>
      </c>
    </row>
    <row r="21" spans="1:2">
      <c r="A21" s="28" t="s">
        <v>1770</v>
      </c>
      <c r="B21" s="29">
        <v>22466</v>
      </c>
    </row>
    <row r="22" spans="1:2">
      <c r="A22" s="28" t="s">
        <v>1771</v>
      </c>
      <c r="B22" s="29">
        <v>2800</v>
      </c>
    </row>
    <row r="23" spans="1:2">
      <c r="A23" s="28" t="s">
        <v>1772</v>
      </c>
      <c r="B23" s="29">
        <v>200</v>
      </c>
    </row>
    <row r="24" spans="1:2">
      <c r="A24" s="28" t="s">
        <v>1773</v>
      </c>
      <c r="B24" s="29"/>
    </row>
    <row r="25" spans="1:2">
      <c r="A25" s="28" t="s">
        <v>1774</v>
      </c>
      <c r="B25" s="29">
        <v>2073</v>
      </c>
    </row>
    <row r="26" spans="1:2">
      <c r="A26" s="28" t="s">
        <v>1775</v>
      </c>
      <c r="B26" s="29"/>
    </row>
    <row r="27" spans="1:2">
      <c r="A27" s="28" t="s">
        <v>1776</v>
      </c>
      <c r="B27" s="29"/>
    </row>
    <row r="28" spans="1:2">
      <c r="A28" s="28" t="s">
        <v>1777</v>
      </c>
      <c r="B28" s="29"/>
    </row>
    <row r="29" spans="1:2">
      <c r="A29" s="28" t="s">
        <v>1778</v>
      </c>
      <c r="B29" s="29">
        <v>2763</v>
      </c>
    </row>
    <row r="30" spans="1:2">
      <c r="A30" s="28" t="s">
        <v>1779</v>
      </c>
      <c r="B30" s="29">
        <v>30862</v>
      </c>
    </row>
    <row r="31" spans="1:2">
      <c r="A31" s="28" t="s">
        <v>1780</v>
      </c>
      <c r="B31" s="29">
        <v>100</v>
      </c>
    </row>
    <row r="32" spans="1:2">
      <c r="A32" s="28" t="s">
        <v>1781</v>
      </c>
      <c r="B32" s="29">
        <v>595</v>
      </c>
    </row>
    <row r="33" spans="1:2">
      <c r="A33" s="28" t="s">
        <v>1782</v>
      </c>
      <c r="B33" s="29">
        <v>55477</v>
      </c>
    </row>
    <row r="34" spans="1:2">
      <c r="A34" s="28" t="s">
        <v>1783</v>
      </c>
      <c r="B34" s="29">
        <v>58050</v>
      </c>
    </row>
    <row r="35" spans="1:2">
      <c r="A35" s="28" t="s">
        <v>1784</v>
      </c>
      <c r="B35" s="29">
        <v>262</v>
      </c>
    </row>
    <row r="36" spans="1:2">
      <c r="A36" s="28" t="s">
        <v>1785</v>
      </c>
      <c r="B36" s="29"/>
    </row>
    <row r="37" spans="1:2">
      <c r="A37" s="28" t="s">
        <v>1786</v>
      </c>
      <c r="B37" s="29">
        <v>34167</v>
      </c>
    </row>
    <row r="38" spans="1:2">
      <c r="A38" s="28" t="s">
        <v>1787</v>
      </c>
      <c r="B38" s="29">
        <v>1652</v>
      </c>
    </row>
    <row r="39" spans="1:2">
      <c r="A39" s="28" t="s">
        <v>1788</v>
      </c>
      <c r="B39" s="29"/>
    </row>
    <row r="40" spans="1:2">
      <c r="A40" s="28" t="s">
        <v>1789</v>
      </c>
      <c r="B40" s="29"/>
    </row>
    <row r="41" spans="1:2">
      <c r="A41" s="28" t="s">
        <v>1790</v>
      </c>
      <c r="B41" s="29"/>
    </row>
    <row r="42" spans="1:2">
      <c r="A42" s="28" t="s">
        <v>1791</v>
      </c>
      <c r="B42" s="29"/>
    </row>
    <row r="43" spans="1:2">
      <c r="A43" s="28" t="s">
        <v>1792</v>
      </c>
      <c r="B43" s="29">
        <v>480</v>
      </c>
    </row>
    <row r="44" spans="1:2">
      <c r="A44" s="28" t="s">
        <v>1793</v>
      </c>
      <c r="B44" s="29"/>
    </row>
    <row r="45" spans="1:2">
      <c r="A45" s="28" t="s">
        <v>1794</v>
      </c>
      <c r="B45" s="29">
        <v>899</v>
      </c>
    </row>
    <row r="46" spans="1:2">
      <c r="A46" s="28" t="s">
        <v>1795</v>
      </c>
      <c r="B46" s="29"/>
    </row>
    <row r="47" spans="1:2">
      <c r="A47" s="28" t="s">
        <v>1796</v>
      </c>
      <c r="B47" s="29">
        <v>722</v>
      </c>
    </row>
  </sheetData>
  <mergeCells count="3">
    <mergeCell ref="A1:B1"/>
    <mergeCell ref="A2:B2"/>
    <mergeCell ref="A3:B3"/>
  </mergeCells>
  <pageMargins left="1.53541666666667" right="0.75" top="1" bottom="1" header="0.511805555555556" footer="0.51180555555555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9"/>
  <sheetViews>
    <sheetView workbookViewId="0">
      <selection activeCell="B45" sqref="B45"/>
    </sheetView>
  </sheetViews>
  <sheetFormatPr defaultColWidth="9" defaultRowHeight="13.5" outlineLevelCol="1"/>
  <cols>
    <col min="1" max="1" width="27.5" customWidth="1"/>
    <col min="2" max="2" width="51.25" customWidth="1"/>
  </cols>
  <sheetData>
    <row r="1" ht="20.25" spans="1:2">
      <c r="A1" s="126" t="s">
        <v>1797</v>
      </c>
      <c r="B1" s="126"/>
    </row>
    <row r="2" spans="1:2">
      <c r="A2" s="41"/>
      <c r="B2" s="41"/>
    </row>
    <row r="3" spans="1:2">
      <c r="A3" s="43" t="s">
        <v>1689</v>
      </c>
      <c r="B3" s="43"/>
    </row>
    <row r="4" spans="1:2">
      <c r="A4" s="45" t="s">
        <v>2</v>
      </c>
      <c r="B4" s="45" t="s">
        <v>3</v>
      </c>
    </row>
    <row r="5" spans="1:2">
      <c r="A5" s="54" t="s">
        <v>1798</v>
      </c>
      <c r="B5" s="29">
        <f>SUM(B6:B26)</f>
        <v>29037</v>
      </c>
    </row>
    <row r="6" spans="1:2">
      <c r="A6" s="28" t="s">
        <v>1799</v>
      </c>
      <c r="B6" s="29">
        <v>208</v>
      </c>
    </row>
    <row r="7" spans="1:2">
      <c r="A7" s="28" t="s">
        <v>1800</v>
      </c>
      <c r="B7" s="29"/>
    </row>
    <row r="8" spans="1:2">
      <c r="A8" s="28" t="s">
        <v>1801</v>
      </c>
      <c r="B8" s="29">
        <v>11</v>
      </c>
    </row>
    <row r="9" spans="1:2">
      <c r="A9" s="28" t="s">
        <v>1802</v>
      </c>
      <c r="B9" s="29">
        <v>44</v>
      </c>
    </row>
    <row r="10" spans="1:2">
      <c r="A10" s="28" t="s">
        <v>1803</v>
      </c>
      <c r="B10" s="29">
        <v>4180</v>
      </c>
    </row>
    <row r="11" spans="1:2">
      <c r="A11" s="28" t="s">
        <v>1804</v>
      </c>
      <c r="B11" s="29">
        <v>906</v>
      </c>
    </row>
    <row r="12" spans="1:2">
      <c r="A12" s="28" t="s">
        <v>1805</v>
      </c>
      <c r="B12" s="29">
        <v>216</v>
      </c>
    </row>
    <row r="13" spans="1:2">
      <c r="A13" s="28" t="s">
        <v>1806</v>
      </c>
      <c r="B13" s="29">
        <v>1452</v>
      </c>
    </row>
    <row r="14" spans="1:2">
      <c r="A14" s="28" t="s">
        <v>1807</v>
      </c>
      <c r="B14" s="29">
        <v>5207</v>
      </c>
    </row>
    <row r="15" spans="1:2">
      <c r="A15" s="28" t="s">
        <v>1808</v>
      </c>
      <c r="B15" s="29"/>
    </row>
    <row r="16" spans="1:2">
      <c r="A16" s="28" t="s">
        <v>1809</v>
      </c>
      <c r="B16" s="29"/>
    </row>
    <row r="17" spans="1:2">
      <c r="A17" s="28" t="s">
        <v>1810</v>
      </c>
      <c r="B17" s="29">
        <v>10339</v>
      </c>
    </row>
    <row r="18" spans="1:2">
      <c r="A18" s="28" t="s">
        <v>1811</v>
      </c>
      <c r="B18" s="29">
        <v>3820</v>
      </c>
    </row>
    <row r="19" spans="1:2">
      <c r="A19" s="28" t="s">
        <v>1812</v>
      </c>
      <c r="B19" s="29">
        <v>605</v>
      </c>
    </row>
    <row r="20" spans="1:2">
      <c r="A20" s="28" t="s">
        <v>1813</v>
      </c>
      <c r="B20" s="29">
        <v>35</v>
      </c>
    </row>
    <row r="21" spans="1:2">
      <c r="A21" s="28" t="s">
        <v>1814</v>
      </c>
      <c r="B21" s="29"/>
    </row>
    <row r="22" spans="1:2">
      <c r="A22" s="28" t="s">
        <v>1815</v>
      </c>
      <c r="B22" s="29"/>
    </row>
    <row r="23" spans="1:2">
      <c r="A23" s="28" t="s">
        <v>1816</v>
      </c>
      <c r="B23" s="29">
        <v>1990</v>
      </c>
    </row>
    <row r="24" spans="1:2">
      <c r="A24" s="28" t="s">
        <v>1817</v>
      </c>
      <c r="B24" s="29"/>
    </row>
    <row r="25" spans="1:2">
      <c r="A25" s="28" t="s">
        <v>1818</v>
      </c>
      <c r="B25" s="29">
        <v>24</v>
      </c>
    </row>
    <row r="26" spans="1:2">
      <c r="A26" s="28" t="s">
        <v>1819</v>
      </c>
      <c r="B26" s="29"/>
    </row>
    <row r="27" spans="1:2">
      <c r="A27" s="28" t="s">
        <v>1820</v>
      </c>
      <c r="B27" s="29">
        <f>B28+B29</f>
        <v>29621</v>
      </c>
    </row>
    <row r="28" spans="1:2">
      <c r="A28" s="28" t="s">
        <v>1821</v>
      </c>
      <c r="B28" s="29">
        <v>1990</v>
      </c>
    </row>
    <row r="29" spans="1:2">
      <c r="A29" s="28" t="s">
        <v>1822</v>
      </c>
      <c r="B29" s="29">
        <v>27631</v>
      </c>
    </row>
  </sheetData>
  <mergeCells count="3">
    <mergeCell ref="A1:B1"/>
    <mergeCell ref="A2:B2"/>
    <mergeCell ref="A3:B3"/>
  </mergeCells>
  <pageMargins left="1.53541666666667" right="0.75"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workbookViewId="0">
      <selection activeCell="B19" sqref="B19"/>
    </sheetView>
  </sheetViews>
  <sheetFormatPr defaultColWidth="9" defaultRowHeight="13.5" outlineLevelCol="2"/>
  <cols>
    <col min="1" max="1" width="30.5833333333333" customWidth="1"/>
    <col min="2" max="2" width="23.75" customWidth="1"/>
    <col min="3" max="3" width="29.625" customWidth="1"/>
  </cols>
  <sheetData>
    <row r="1" ht="67.5" customHeight="1" spans="1:3">
      <c r="A1" s="23" t="s">
        <v>1823</v>
      </c>
      <c r="B1" s="23"/>
      <c r="C1" s="23"/>
    </row>
    <row r="2" spans="1:3">
      <c r="A2" s="41"/>
      <c r="B2" s="41"/>
      <c r="C2" s="41"/>
    </row>
    <row r="3" ht="20" customHeight="1" spans="1:3">
      <c r="A3" s="41" t="s">
        <v>1</v>
      </c>
      <c r="B3" s="41"/>
      <c r="C3" s="41"/>
    </row>
    <row r="4" spans="1:3">
      <c r="A4" s="26" t="s">
        <v>1824</v>
      </c>
      <c r="B4" s="26" t="s">
        <v>1825</v>
      </c>
      <c r="C4" s="26" t="s">
        <v>3</v>
      </c>
    </row>
    <row r="5" spans="1:3">
      <c r="A5" s="28" t="s">
        <v>1826</v>
      </c>
      <c r="B5" s="31"/>
      <c r="C5" s="29">
        <v>261891</v>
      </c>
    </row>
    <row r="6" spans="1:3">
      <c r="A6" s="28" t="s">
        <v>1827</v>
      </c>
      <c r="B6" s="31"/>
      <c r="C6" s="29">
        <v>162791</v>
      </c>
    </row>
    <row r="7" spans="1:3">
      <c r="A7" s="28" t="s">
        <v>1828</v>
      </c>
      <c r="B7" s="31"/>
      <c r="C7" s="29"/>
    </row>
    <row r="8" spans="1:3">
      <c r="A8" s="28" t="s">
        <v>1829</v>
      </c>
      <c r="B8" s="29">
        <v>457888</v>
      </c>
      <c r="C8" s="31"/>
    </row>
    <row r="9" spans="1:3">
      <c r="A9" s="28" t="s">
        <v>1827</v>
      </c>
      <c r="B9" s="29">
        <v>203888</v>
      </c>
      <c r="C9" s="31"/>
    </row>
    <row r="10" spans="1:3">
      <c r="A10" s="28" t="s">
        <v>1828</v>
      </c>
      <c r="B10" s="29"/>
      <c r="C10" s="31"/>
    </row>
    <row r="11" spans="1:3">
      <c r="A11" s="28" t="s">
        <v>1830</v>
      </c>
      <c r="B11" s="31"/>
      <c r="C11" s="29">
        <v>179000</v>
      </c>
    </row>
    <row r="12" spans="1:3">
      <c r="A12" s="28" t="s">
        <v>1827</v>
      </c>
      <c r="B12" s="31"/>
      <c r="C12" s="29">
        <v>29300</v>
      </c>
    </row>
    <row r="13" spans="1:3">
      <c r="A13" s="28" t="s">
        <v>1828</v>
      </c>
      <c r="B13" s="31"/>
      <c r="C13" s="29"/>
    </row>
    <row r="14" spans="1:3">
      <c r="A14" s="28" t="s">
        <v>1831</v>
      </c>
      <c r="B14" s="31"/>
      <c r="C14" s="29">
        <v>12345</v>
      </c>
    </row>
    <row r="15" spans="1:3">
      <c r="A15" s="28" t="s">
        <v>1827</v>
      </c>
      <c r="B15" s="31"/>
      <c r="C15" s="29">
        <v>9795</v>
      </c>
    </row>
    <row r="16" spans="1:3">
      <c r="A16" s="28" t="s">
        <v>1828</v>
      </c>
      <c r="B16" s="31"/>
      <c r="C16" s="29"/>
    </row>
    <row r="17" spans="1:3">
      <c r="A17" s="28" t="s">
        <v>1832</v>
      </c>
      <c r="B17" s="31"/>
      <c r="C17" s="29">
        <f>C5+C11-C14</f>
        <v>428546</v>
      </c>
    </row>
    <row r="18" spans="1:3">
      <c r="A18" s="28" t="s">
        <v>1827</v>
      </c>
      <c r="B18" s="31"/>
      <c r="C18" s="29">
        <f>C6+C12-C15</f>
        <v>182296</v>
      </c>
    </row>
    <row r="19" spans="1:3">
      <c r="A19" s="28" t="s">
        <v>1828</v>
      </c>
      <c r="B19" s="31"/>
      <c r="C19" s="29"/>
    </row>
  </sheetData>
  <mergeCells count="3">
    <mergeCell ref="A1:C1"/>
    <mergeCell ref="A2:C2"/>
    <mergeCell ref="A3:C3"/>
  </mergeCells>
  <pageMargins left="0.984027777777778"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B45" sqref="B45"/>
    </sheetView>
  </sheetViews>
  <sheetFormatPr defaultColWidth="9" defaultRowHeight="21.75" customHeight="1" outlineLevelCol="5"/>
  <cols>
    <col min="1" max="1" width="17.0416666666667" style="110" customWidth="1"/>
    <col min="2" max="2" width="18.25" style="109" customWidth="1"/>
    <col min="3" max="3" width="18.7916666666667" style="109" customWidth="1"/>
    <col min="4" max="4" width="18.6333333333333" style="109" customWidth="1"/>
    <col min="5" max="5" width="18.575" style="110" customWidth="1"/>
    <col min="6" max="6" width="17.125" style="110" customWidth="1"/>
    <col min="7" max="10" width="9.25" style="110"/>
    <col min="11" max="11" width="10.125" style="110" customWidth="1"/>
    <col min="12" max="12" width="9" style="110"/>
    <col min="13" max="13" width="9.25" style="110"/>
    <col min="14" max="258" width="9" style="110"/>
    <col min="259" max="259" width="17.75" style="110" customWidth="1"/>
    <col min="260" max="263" width="17.5" style="110" customWidth="1"/>
    <col min="264" max="514" width="9" style="110"/>
    <col min="515" max="515" width="17.75" style="110" customWidth="1"/>
    <col min="516" max="519" width="17.5" style="110" customWidth="1"/>
    <col min="520" max="770" width="9" style="110"/>
    <col min="771" max="771" width="17.75" style="110" customWidth="1"/>
    <col min="772" max="775" width="17.5" style="110" customWidth="1"/>
    <col min="776" max="1026" width="9" style="110"/>
    <col min="1027" max="1027" width="17.75" style="110" customWidth="1"/>
    <col min="1028" max="1031" width="17.5" style="110" customWidth="1"/>
    <col min="1032" max="1282" width="9" style="110"/>
    <col min="1283" max="1283" width="17.75" style="110" customWidth="1"/>
    <col min="1284" max="1287" width="17.5" style="110" customWidth="1"/>
    <col min="1288" max="1538" width="9" style="110"/>
    <col min="1539" max="1539" width="17.75" style="110" customWidth="1"/>
    <col min="1540" max="1543" width="17.5" style="110" customWidth="1"/>
    <col min="1544" max="1794" width="9" style="110"/>
    <col min="1795" max="1795" width="17.75" style="110" customWidth="1"/>
    <col min="1796" max="1799" width="17.5" style="110" customWidth="1"/>
    <col min="1800" max="2050" width="9" style="110"/>
    <col min="2051" max="2051" width="17.75" style="110" customWidth="1"/>
    <col min="2052" max="2055" width="17.5" style="110" customWidth="1"/>
    <col min="2056" max="2306" width="9" style="110"/>
    <col min="2307" max="2307" width="17.75" style="110" customWidth="1"/>
    <col min="2308" max="2311" width="17.5" style="110" customWidth="1"/>
    <col min="2312" max="2562" width="9" style="110"/>
    <col min="2563" max="2563" width="17.75" style="110" customWidth="1"/>
    <col min="2564" max="2567" width="17.5" style="110" customWidth="1"/>
    <col min="2568" max="2818" width="9" style="110"/>
    <col min="2819" max="2819" width="17.75" style="110" customWidth="1"/>
    <col min="2820" max="2823" width="17.5" style="110" customWidth="1"/>
    <col min="2824" max="3074" width="9" style="110"/>
    <col min="3075" max="3075" width="17.75" style="110" customWidth="1"/>
    <col min="3076" max="3079" width="17.5" style="110" customWidth="1"/>
    <col min="3080" max="3330" width="9" style="110"/>
    <col min="3331" max="3331" width="17.75" style="110" customWidth="1"/>
    <col min="3332" max="3335" width="17.5" style="110" customWidth="1"/>
    <col min="3336" max="3586" width="9" style="110"/>
    <col min="3587" max="3587" width="17.75" style="110" customWidth="1"/>
    <col min="3588" max="3591" width="17.5" style="110" customWidth="1"/>
    <col min="3592" max="3842" width="9" style="110"/>
    <col min="3843" max="3843" width="17.75" style="110" customWidth="1"/>
    <col min="3844" max="3847" width="17.5" style="110" customWidth="1"/>
    <col min="3848" max="4098" width="9" style="110"/>
    <col min="4099" max="4099" width="17.75" style="110" customWidth="1"/>
    <col min="4100" max="4103" width="17.5" style="110" customWidth="1"/>
    <col min="4104" max="4354" width="9" style="110"/>
    <col min="4355" max="4355" width="17.75" style="110" customWidth="1"/>
    <col min="4356" max="4359" width="17.5" style="110" customWidth="1"/>
    <col min="4360" max="4610" width="9" style="110"/>
    <col min="4611" max="4611" width="17.75" style="110" customWidth="1"/>
    <col min="4612" max="4615" width="17.5" style="110" customWidth="1"/>
    <col min="4616" max="4866" width="9" style="110"/>
    <col min="4867" max="4867" width="17.75" style="110" customWidth="1"/>
    <col min="4868" max="4871" width="17.5" style="110" customWidth="1"/>
    <col min="4872" max="5122" width="9" style="110"/>
    <col min="5123" max="5123" width="17.75" style="110" customWidth="1"/>
    <col min="5124" max="5127" width="17.5" style="110" customWidth="1"/>
    <col min="5128" max="5378" width="9" style="110"/>
    <col min="5379" max="5379" width="17.75" style="110" customWidth="1"/>
    <col min="5380" max="5383" width="17.5" style="110" customWidth="1"/>
    <col min="5384" max="5634" width="9" style="110"/>
    <col min="5635" max="5635" width="17.75" style="110" customWidth="1"/>
    <col min="5636" max="5639" width="17.5" style="110" customWidth="1"/>
    <col min="5640" max="5890" width="9" style="110"/>
    <col min="5891" max="5891" width="17.75" style="110" customWidth="1"/>
    <col min="5892" max="5895" width="17.5" style="110" customWidth="1"/>
    <col min="5896" max="6146" width="9" style="110"/>
    <col min="6147" max="6147" width="17.75" style="110" customWidth="1"/>
    <col min="6148" max="6151" width="17.5" style="110" customWidth="1"/>
    <col min="6152" max="6402" width="9" style="110"/>
    <col min="6403" max="6403" width="17.75" style="110" customWidth="1"/>
    <col min="6404" max="6407" width="17.5" style="110" customWidth="1"/>
    <col min="6408" max="6658" width="9" style="110"/>
    <col min="6659" max="6659" width="17.75" style="110" customWidth="1"/>
    <col min="6660" max="6663" width="17.5" style="110" customWidth="1"/>
    <col min="6664" max="6914" width="9" style="110"/>
    <col min="6915" max="6915" width="17.75" style="110" customWidth="1"/>
    <col min="6916" max="6919" width="17.5" style="110" customWidth="1"/>
    <col min="6920" max="7170" width="9" style="110"/>
    <col min="7171" max="7171" width="17.75" style="110" customWidth="1"/>
    <col min="7172" max="7175" width="17.5" style="110" customWidth="1"/>
    <col min="7176" max="7426" width="9" style="110"/>
    <col min="7427" max="7427" width="17.75" style="110" customWidth="1"/>
    <col min="7428" max="7431" width="17.5" style="110" customWidth="1"/>
    <col min="7432" max="7682" width="9" style="110"/>
    <col min="7683" max="7683" width="17.75" style="110" customWidth="1"/>
    <col min="7684" max="7687" width="17.5" style="110" customWidth="1"/>
    <col min="7688" max="7938" width="9" style="110"/>
    <col min="7939" max="7939" width="17.75" style="110" customWidth="1"/>
    <col min="7940" max="7943" width="17.5" style="110" customWidth="1"/>
    <col min="7944" max="8194" width="9" style="110"/>
    <col min="8195" max="8195" width="17.75" style="110" customWidth="1"/>
    <col min="8196" max="8199" width="17.5" style="110" customWidth="1"/>
    <col min="8200" max="8450" width="9" style="110"/>
    <col min="8451" max="8451" width="17.75" style="110" customWidth="1"/>
    <col min="8452" max="8455" width="17.5" style="110" customWidth="1"/>
    <col min="8456" max="8706" width="9" style="110"/>
    <col min="8707" max="8707" width="17.75" style="110" customWidth="1"/>
    <col min="8708" max="8711" width="17.5" style="110" customWidth="1"/>
    <col min="8712" max="8962" width="9" style="110"/>
    <col min="8963" max="8963" width="17.75" style="110" customWidth="1"/>
    <col min="8964" max="8967" width="17.5" style="110" customWidth="1"/>
    <col min="8968" max="9218" width="9" style="110"/>
    <col min="9219" max="9219" width="17.75" style="110" customWidth="1"/>
    <col min="9220" max="9223" width="17.5" style="110" customWidth="1"/>
    <col min="9224" max="9474" width="9" style="110"/>
    <col min="9475" max="9475" width="17.75" style="110" customWidth="1"/>
    <col min="9476" max="9479" width="17.5" style="110" customWidth="1"/>
    <col min="9480" max="9730" width="9" style="110"/>
    <col min="9731" max="9731" width="17.75" style="110" customWidth="1"/>
    <col min="9732" max="9735" width="17.5" style="110" customWidth="1"/>
    <col min="9736" max="9986" width="9" style="110"/>
    <col min="9987" max="9987" width="17.75" style="110" customWidth="1"/>
    <col min="9988" max="9991" width="17.5" style="110" customWidth="1"/>
    <col min="9992" max="10242" width="9" style="110"/>
    <col min="10243" max="10243" width="17.75" style="110" customWidth="1"/>
    <col min="10244" max="10247" width="17.5" style="110" customWidth="1"/>
    <col min="10248" max="10498" width="9" style="110"/>
    <col min="10499" max="10499" width="17.75" style="110" customWidth="1"/>
    <col min="10500" max="10503" width="17.5" style="110" customWidth="1"/>
    <col min="10504" max="10754" width="9" style="110"/>
    <col min="10755" max="10755" width="17.75" style="110" customWidth="1"/>
    <col min="10756" max="10759" width="17.5" style="110" customWidth="1"/>
    <col min="10760" max="11010" width="9" style="110"/>
    <col min="11011" max="11011" width="17.75" style="110" customWidth="1"/>
    <col min="11012" max="11015" width="17.5" style="110" customWidth="1"/>
    <col min="11016" max="11266" width="9" style="110"/>
    <col min="11267" max="11267" width="17.75" style="110" customWidth="1"/>
    <col min="11268" max="11271" width="17.5" style="110" customWidth="1"/>
    <col min="11272" max="11522" width="9" style="110"/>
    <col min="11523" max="11523" width="17.75" style="110" customWidth="1"/>
    <col min="11524" max="11527" width="17.5" style="110" customWidth="1"/>
    <col min="11528" max="11778" width="9" style="110"/>
    <col min="11779" max="11779" width="17.75" style="110" customWidth="1"/>
    <col min="11780" max="11783" width="17.5" style="110" customWidth="1"/>
    <col min="11784" max="12034" width="9" style="110"/>
    <col min="12035" max="12035" width="17.75" style="110" customWidth="1"/>
    <col min="12036" max="12039" width="17.5" style="110" customWidth="1"/>
    <col min="12040" max="12290" width="9" style="110"/>
    <col min="12291" max="12291" width="17.75" style="110" customWidth="1"/>
    <col min="12292" max="12295" width="17.5" style="110" customWidth="1"/>
    <col min="12296" max="12546" width="9" style="110"/>
    <col min="12547" max="12547" width="17.75" style="110" customWidth="1"/>
    <col min="12548" max="12551" width="17.5" style="110" customWidth="1"/>
    <col min="12552" max="12802" width="9" style="110"/>
    <col min="12803" max="12803" width="17.75" style="110" customWidth="1"/>
    <col min="12804" max="12807" width="17.5" style="110" customWidth="1"/>
    <col min="12808" max="13058" width="9" style="110"/>
    <col min="13059" max="13059" width="17.75" style="110" customWidth="1"/>
    <col min="13060" max="13063" width="17.5" style="110" customWidth="1"/>
    <col min="13064" max="13314" width="9" style="110"/>
    <col min="13315" max="13315" width="17.75" style="110" customWidth="1"/>
    <col min="13316" max="13319" width="17.5" style="110" customWidth="1"/>
    <col min="13320" max="13570" width="9" style="110"/>
    <col min="13571" max="13571" width="17.75" style="110" customWidth="1"/>
    <col min="13572" max="13575" width="17.5" style="110" customWidth="1"/>
    <col min="13576" max="13826" width="9" style="110"/>
    <col min="13827" max="13827" width="17.75" style="110" customWidth="1"/>
    <col min="13828" max="13831" width="17.5" style="110" customWidth="1"/>
    <col min="13832" max="14082" width="9" style="110"/>
    <col min="14083" max="14083" width="17.75" style="110" customWidth="1"/>
    <col min="14084" max="14087" width="17.5" style="110" customWidth="1"/>
    <col min="14088" max="14338" width="9" style="110"/>
    <col min="14339" max="14339" width="17.75" style="110" customWidth="1"/>
    <col min="14340" max="14343" width="17.5" style="110" customWidth="1"/>
    <col min="14344" max="14594" width="9" style="110"/>
    <col min="14595" max="14595" width="17.75" style="110" customWidth="1"/>
    <col min="14596" max="14599" width="17.5" style="110" customWidth="1"/>
    <col min="14600" max="14850" width="9" style="110"/>
    <col min="14851" max="14851" width="17.75" style="110" customWidth="1"/>
    <col min="14852" max="14855" width="17.5" style="110" customWidth="1"/>
    <col min="14856" max="15106" width="9" style="110"/>
    <col min="15107" max="15107" width="17.75" style="110" customWidth="1"/>
    <col min="15108" max="15111" width="17.5" style="110" customWidth="1"/>
    <col min="15112" max="15362" width="9" style="110"/>
    <col min="15363" max="15363" width="17.75" style="110" customWidth="1"/>
    <col min="15364" max="15367" width="17.5" style="110" customWidth="1"/>
    <col min="15368" max="15618" width="9" style="110"/>
    <col min="15619" max="15619" width="17.75" style="110" customWidth="1"/>
    <col min="15620" max="15623" width="17.5" style="110" customWidth="1"/>
    <col min="15624" max="15874" width="9" style="110"/>
    <col min="15875" max="15875" width="17.75" style="110" customWidth="1"/>
    <col min="15876" max="15879" width="17.5" style="110" customWidth="1"/>
    <col min="15880" max="16130" width="9" style="110"/>
    <col min="16131" max="16131" width="17.75" style="110" customWidth="1"/>
    <col min="16132" max="16135" width="17.5" style="110" customWidth="1"/>
    <col min="16136" max="16384" width="9" style="110"/>
  </cols>
  <sheetData>
    <row r="1" s="105" customFormat="1" ht="32.25" customHeight="1" spans="1:6">
      <c r="A1" s="111" t="s">
        <v>1833</v>
      </c>
      <c r="B1" s="111"/>
      <c r="C1" s="111"/>
      <c r="D1" s="111"/>
      <c r="E1" s="111"/>
      <c r="F1" s="111"/>
    </row>
    <row r="2" s="106" customFormat="1" ht="18" customHeight="1" spans="2:6">
      <c r="B2" s="112"/>
      <c r="C2" s="112"/>
      <c r="E2" s="112" t="s">
        <v>1689</v>
      </c>
      <c r="F2" s="112"/>
    </row>
    <row r="3" s="107" customFormat="1" customHeight="1" spans="1:6">
      <c r="A3" s="113" t="s">
        <v>1834</v>
      </c>
      <c r="B3" s="88" t="s">
        <v>1835</v>
      </c>
      <c r="C3" s="88" t="s">
        <v>1836</v>
      </c>
      <c r="D3" s="88" t="s">
        <v>1837</v>
      </c>
      <c r="E3" s="88" t="s">
        <v>1838</v>
      </c>
      <c r="F3" s="114"/>
    </row>
    <row r="4" s="108" customFormat="1" ht="19.5" customHeight="1" spans="1:6">
      <c r="A4" s="115" t="s">
        <v>1839</v>
      </c>
      <c r="B4" s="116">
        <v>338246</v>
      </c>
      <c r="C4" s="117">
        <v>11619</v>
      </c>
      <c r="D4" s="117">
        <v>297880</v>
      </c>
      <c r="E4" s="117">
        <v>28747</v>
      </c>
      <c r="F4" s="118"/>
    </row>
    <row r="5" s="108" customFormat="1" ht="19.5" customHeight="1" spans="1:6">
      <c r="A5" s="115" t="s">
        <v>1840</v>
      </c>
      <c r="B5" s="119">
        <v>-43</v>
      </c>
      <c r="C5" s="120">
        <v>35</v>
      </c>
      <c r="D5" s="117">
        <f>B5-C5-E5</f>
        <v>-78</v>
      </c>
      <c r="E5" s="121"/>
      <c r="F5" s="122"/>
    </row>
    <row r="6" s="108" customFormat="1" ht="19.5" customHeight="1" spans="1:6">
      <c r="A6" s="115" t="s">
        <v>1841</v>
      </c>
      <c r="B6" s="116">
        <v>1192</v>
      </c>
      <c r="C6" s="120"/>
      <c r="D6" s="117">
        <f t="shared" ref="D6:D21" si="0">B6-C6-E6</f>
        <v>1192</v>
      </c>
      <c r="E6" s="121"/>
      <c r="F6" s="122"/>
    </row>
    <row r="7" s="108" customFormat="1" ht="19.5" customHeight="1" spans="1:6">
      <c r="A7" s="115" t="s">
        <v>1842</v>
      </c>
      <c r="B7" s="116">
        <v>4707</v>
      </c>
      <c r="C7" s="120">
        <v>7</v>
      </c>
      <c r="D7" s="117">
        <f t="shared" si="0"/>
        <v>4654</v>
      </c>
      <c r="E7" s="121">
        <v>46</v>
      </c>
      <c r="F7" s="122"/>
    </row>
    <row r="8" s="108" customFormat="1" ht="19.5" customHeight="1" spans="1:6">
      <c r="A8" s="115" t="s">
        <v>1843</v>
      </c>
      <c r="B8" s="116">
        <v>4501</v>
      </c>
      <c r="C8" s="120">
        <v>1</v>
      </c>
      <c r="D8" s="117">
        <f t="shared" si="0"/>
        <v>4444</v>
      </c>
      <c r="E8" s="121">
        <v>56</v>
      </c>
      <c r="F8" s="122"/>
    </row>
    <row r="9" s="108" customFormat="1" ht="19.5" customHeight="1" spans="1:6">
      <c r="A9" s="115" t="s">
        <v>1844</v>
      </c>
      <c r="B9" s="116">
        <v>3576</v>
      </c>
      <c r="C9" s="120">
        <v>13</v>
      </c>
      <c r="D9" s="117">
        <f t="shared" si="0"/>
        <v>3553</v>
      </c>
      <c r="E9" s="121">
        <v>10</v>
      </c>
      <c r="F9" s="122"/>
    </row>
    <row r="10" s="108" customFormat="1" ht="19.5" customHeight="1" spans="1:6">
      <c r="A10" s="115" t="s">
        <v>1845</v>
      </c>
      <c r="B10" s="116">
        <v>4050</v>
      </c>
      <c r="C10" s="120">
        <v>21</v>
      </c>
      <c r="D10" s="117">
        <f t="shared" si="0"/>
        <v>3999</v>
      </c>
      <c r="E10" s="121">
        <v>30</v>
      </c>
      <c r="F10" s="122"/>
    </row>
    <row r="11" s="108" customFormat="1" ht="19.5" customHeight="1" spans="1:6">
      <c r="A11" s="115" t="s">
        <v>1846</v>
      </c>
      <c r="B11" s="116">
        <v>3186</v>
      </c>
      <c r="C11" s="120">
        <v>8</v>
      </c>
      <c r="D11" s="117">
        <f t="shared" si="0"/>
        <v>3160</v>
      </c>
      <c r="E11" s="121">
        <v>18</v>
      </c>
      <c r="F11" s="122"/>
    </row>
    <row r="12" s="108" customFormat="1" ht="19.5" customHeight="1" spans="1:6">
      <c r="A12" s="115" t="s">
        <v>1847</v>
      </c>
      <c r="B12" s="116">
        <v>4251</v>
      </c>
      <c r="C12" s="120">
        <v>13</v>
      </c>
      <c r="D12" s="117">
        <f t="shared" si="0"/>
        <v>4236</v>
      </c>
      <c r="E12" s="121">
        <v>2</v>
      </c>
      <c r="F12" s="122"/>
    </row>
    <row r="13" s="108" customFormat="1" ht="19.5" customHeight="1" spans="1:6">
      <c r="A13" s="115" t="s">
        <v>1848</v>
      </c>
      <c r="B13" s="116">
        <v>3837</v>
      </c>
      <c r="C13" s="120">
        <v>37</v>
      </c>
      <c r="D13" s="117">
        <f t="shared" si="0"/>
        <v>3770</v>
      </c>
      <c r="E13" s="121">
        <v>30</v>
      </c>
      <c r="F13" s="122"/>
    </row>
    <row r="14" s="108" customFormat="1" ht="19.5" customHeight="1" spans="1:6">
      <c r="A14" s="115" t="s">
        <v>1849</v>
      </c>
      <c r="B14" s="116">
        <v>6909</v>
      </c>
      <c r="C14" s="120">
        <v>12</v>
      </c>
      <c r="D14" s="117">
        <f t="shared" si="0"/>
        <v>6883</v>
      </c>
      <c r="E14" s="121">
        <v>14</v>
      </c>
      <c r="F14" s="122"/>
    </row>
    <row r="15" s="108" customFormat="1" ht="19.5" customHeight="1" spans="1:6">
      <c r="A15" s="115" t="s">
        <v>1850</v>
      </c>
      <c r="B15" s="116">
        <v>3067</v>
      </c>
      <c r="C15" s="120"/>
      <c r="D15" s="117">
        <f t="shared" si="0"/>
        <v>3021</v>
      </c>
      <c r="E15" s="121">
        <v>46</v>
      </c>
      <c r="F15" s="122"/>
    </row>
    <row r="16" s="108" customFormat="1" ht="19.5" customHeight="1" spans="1:6">
      <c r="A16" s="115" t="s">
        <v>1851</v>
      </c>
      <c r="B16" s="116">
        <v>3242</v>
      </c>
      <c r="C16" s="120">
        <v>26</v>
      </c>
      <c r="D16" s="117">
        <f t="shared" si="0"/>
        <v>3216</v>
      </c>
      <c r="E16" s="121"/>
      <c r="F16" s="122"/>
    </row>
    <row r="17" s="108" customFormat="1" ht="19.5" customHeight="1" spans="1:6">
      <c r="A17" s="115" t="s">
        <v>1852</v>
      </c>
      <c r="B17" s="116">
        <v>4705</v>
      </c>
      <c r="C17" s="120">
        <v>7</v>
      </c>
      <c r="D17" s="117">
        <f t="shared" si="0"/>
        <v>4680</v>
      </c>
      <c r="E17" s="121">
        <v>18</v>
      </c>
      <c r="F17" s="122"/>
    </row>
    <row r="18" s="108" customFormat="1" ht="19.5" customHeight="1" spans="1:6">
      <c r="A18" s="115" t="s">
        <v>1853</v>
      </c>
      <c r="B18" s="116">
        <v>2497</v>
      </c>
      <c r="C18" s="120">
        <v>31</v>
      </c>
      <c r="D18" s="117">
        <f t="shared" si="0"/>
        <v>2460</v>
      </c>
      <c r="E18" s="121">
        <v>6</v>
      </c>
      <c r="F18" s="122"/>
    </row>
    <row r="19" s="108" customFormat="1" ht="19.5" customHeight="1" spans="1:6">
      <c r="A19" s="115" t="s">
        <v>1854</v>
      </c>
      <c r="B19" s="116">
        <v>3298</v>
      </c>
      <c r="C19" s="120">
        <v>17</v>
      </c>
      <c r="D19" s="117">
        <f t="shared" si="0"/>
        <v>3273</v>
      </c>
      <c r="E19" s="121">
        <v>8</v>
      </c>
      <c r="F19" s="122"/>
    </row>
    <row r="20" s="108" customFormat="1" ht="19.5" customHeight="1" spans="1:6">
      <c r="A20" s="115" t="s">
        <v>1855</v>
      </c>
      <c r="B20" s="116">
        <v>3322</v>
      </c>
      <c r="C20" s="120">
        <v>10</v>
      </c>
      <c r="D20" s="117">
        <f t="shared" si="0"/>
        <v>3306</v>
      </c>
      <c r="E20" s="121">
        <v>6</v>
      </c>
      <c r="F20" s="122"/>
    </row>
    <row r="21" s="108" customFormat="1" ht="19.5" customHeight="1" spans="1:6">
      <c r="A21" s="115" t="s">
        <v>1856</v>
      </c>
      <c r="B21" s="116">
        <v>1584</v>
      </c>
      <c r="C21" s="120">
        <v>1</v>
      </c>
      <c r="D21" s="117">
        <f t="shared" si="0"/>
        <v>1583</v>
      </c>
      <c r="E21" s="121"/>
      <c r="F21" s="122"/>
    </row>
    <row r="22" s="108" customFormat="1" ht="19.5" customHeight="1" spans="1:6">
      <c r="A22" s="115"/>
      <c r="B22" s="116"/>
      <c r="C22" s="117"/>
      <c r="D22" s="117"/>
      <c r="E22" s="117"/>
      <c r="F22" s="122"/>
    </row>
    <row r="23" s="109" customFormat="1" ht="19.5" customHeight="1" spans="1:5">
      <c r="A23" s="123" t="s">
        <v>1857</v>
      </c>
      <c r="B23" s="124">
        <f>SUM(B4:B22)</f>
        <v>396127</v>
      </c>
      <c r="C23" s="124">
        <f>SUM(C4:C22)</f>
        <v>11858</v>
      </c>
      <c r="D23" s="124">
        <f>SUM(D4:D22)</f>
        <v>355232</v>
      </c>
      <c r="E23" s="124">
        <f>SUM(E4:E22)</f>
        <v>29037</v>
      </c>
    </row>
    <row r="24" s="108" customFormat="1" customHeight="1"/>
    <row r="25" s="108" customFormat="1" customHeight="1" spans="4:4">
      <c r="D25" s="125"/>
    </row>
  </sheetData>
  <mergeCells count="1">
    <mergeCell ref="A1:E1"/>
  </mergeCells>
  <pageMargins left="0.944444444444444" right="0.75" top="0.747916666666667"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25</vt:i4>
      </vt:variant>
    </vt:vector>
  </HeadingPairs>
  <TitlesOfParts>
    <vt:vector size="25" baseType="lpstr">
      <vt:lpstr>一般公共预算收入</vt:lpstr>
      <vt:lpstr>一般公共预算支出（功能分类）</vt:lpstr>
      <vt:lpstr>一般公共预算（本级）基本支出决算表</vt:lpstr>
      <vt:lpstr>一般公共预算本级支出决算表（经济分类)</vt:lpstr>
      <vt:lpstr>一般公共预算基本支出决算表（经济分类）</vt:lpstr>
      <vt:lpstr>一般公共预算转移支付收入决算表</vt:lpstr>
      <vt:lpstr>一般公共预算转移支付支出决算表</vt:lpstr>
      <vt:lpstr>一般债务限额余额表</vt:lpstr>
      <vt:lpstr>转移支付支出分地区</vt:lpstr>
      <vt:lpstr>转移支付支出分项目</vt:lpstr>
      <vt:lpstr>基金收</vt:lpstr>
      <vt:lpstr>基金支</vt:lpstr>
      <vt:lpstr>政府性基金本级支出决算表（功能分类）</vt:lpstr>
      <vt:lpstr>社保基金收</vt:lpstr>
      <vt:lpstr>社保基金支</vt:lpstr>
      <vt:lpstr>国有资本经营预算收入决算表</vt:lpstr>
      <vt:lpstr>国有资本经营预算支出决算表</vt:lpstr>
      <vt:lpstr>国有资本经营预算本级支出决算表</vt:lpstr>
      <vt:lpstr>国有资本转移支</vt:lpstr>
      <vt:lpstr>三公经费</vt:lpstr>
      <vt:lpstr>基金转移支付</vt:lpstr>
      <vt:lpstr>专项债务限额余额表</vt:lpstr>
      <vt:lpstr>一般预算本级收入分级表</vt:lpstr>
      <vt:lpstr>一般预算本级支出分级表</vt:lpstr>
      <vt:lpstr>一般公共预算基本支出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guoku</dc:creator>
  <cp:lastModifiedBy>燕儿</cp:lastModifiedBy>
  <dcterms:created xsi:type="dcterms:W3CDTF">2017-11-03T23:33:00Z</dcterms:created>
  <cp:lastPrinted>2019-10-14T13:53:00Z</cp:lastPrinted>
  <dcterms:modified xsi:type="dcterms:W3CDTF">2022-10-14T02:13:14Z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0734A3A3947646DCA2A18453361BFA14</vt:lpwstr>
  </property>
</Properties>
</file>