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836" windowHeight="9815"/>
  </bookViews>
  <sheets>
    <sheet name="Sheet1" sheetId="1" r:id="rId1"/>
  </sheets>
  <calcPr calcId="144525"/>
</workbook>
</file>

<file path=xl/sharedStrings.xml><?xml version="1.0" encoding="utf-8"?>
<sst xmlns="http://schemas.openxmlformats.org/spreadsheetml/2006/main" count="572">
  <si>
    <t>附件：</t>
  </si>
  <si>
    <t xml:space="preserve">方城县2022年统筹整合财政涉农资金巩固拓展脱贫攻坚成果衔接推进乡村振兴实施方案
项目明细表 </t>
  </si>
  <si>
    <t>项目序号</t>
  </si>
  <si>
    <t>建设性质</t>
  </si>
  <si>
    <t>项目类别</t>
  </si>
  <si>
    <t>项目名称</t>
  </si>
  <si>
    <t>（建设任务）</t>
  </si>
  <si>
    <t>补助标准</t>
  </si>
  <si>
    <t>实施地点</t>
  </si>
  <si>
    <t>项目村</t>
  </si>
  <si>
    <t>投入资金规模</t>
  </si>
  <si>
    <t>责任
单位</t>
  </si>
  <si>
    <t>绩效目标</t>
  </si>
  <si>
    <t>带贫机制</t>
  </si>
  <si>
    <t>合计</t>
  </si>
  <si>
    <t>中央
资金</t>
  </si>
  <si>
    <t>省级
资金</t>
  </si>
  <si>
    <t>市级
资金</t>
  </si>
  <si>
    <t>县级资金</t>
  </si>
  <si>
    <t>二、产业发展项目</t>
  </si>
  <si>
    <t>2.1巩固脱贫成果推进乡村振兴特色产业发展项目</t>
  </si>
  <si>
    <t>新建</t>
  </si>
  <si>
    <t>粮食收储筒仓库</t>
  </si>
  <si>
    <t>清河镇乡村振兴牧原公司粮仓建设项目</t>
  </si>
  <si>
    <t>在清河镇门庄村建设粮食收储筒仓库1处，筒仓3个总库容3600吨、清理间、卸粮棚、液压翻板基础。</t>
  </si>
  <si>
    <t>清河镇</t>
  </si>
  <si>
    <t>门庄村</t>
  </si>
  <si>
    <t>清河镇政府</t>
  </si>
  <si>
    <t>项目建成后，每年增加村集体经济收入36万元，增加务工人数10人以上，依托牧原公司先进的生产技术，建立饲料加工，引导周边农户种植，行程规模化。</t>
  </si>
  <si>
    <t>产业道路</t>
  </si>
  <si>
    <t>2022年广阳镇刘双桥烟叶基地灌溉建设项目</t>
  </si>
  <si>
    <t>拟新修刘双桥村田庄自然村，坑塘护砌工程一处，长100米，宽90米。</t>
  </si>
  <si>
    <t>广阳镇</t>
  </si>
  <si>
    <t>刘双桥</t>
  </si>
  <si>
    <t>水利局</t>
  </si>
  <si>
    <t>坑塘项目，改善村内基础设施，增加灌溉面积100亩，提高群众满意度，惠及全村871户、2966人，其中：脱贫户和监测户17户、41人。</t>
  </si>
  <si>
    <t>项目实施后，使该村基础设施进一步改善，坑塘能够有效蓄水，群众居住环境进一步改善。</t>
  </si>
  <si>
    <t>河道治理、道路</t>
  </si>
  <si>
    <t>2022年券桥镇券桥村蔬菜产业基地河道治理和道路工程</t>
  </si>
  <si>
    <t>治理河道长250米。其中临河道M7.5浆砌石重力墙长500米;修建4米宽透水路面长500米；建浆砌石护坡长500米；启闭机闸门2套。</t>
  </si>
  <si>
    <t>券桥镇</t>
  </si>
  <si>
    <t>券桥村</t>
  </si>
  <si>
    <t>促进村蔬菜、优质小麦、玉米产业发展，惠及全村924户、3003人，其中：脱贫户和监测户47户、69人。</t>
  </si>
  <si>
    <t>项目实施后，使该村基础设施进一步改善，防洪安全标准进一步提升。</t>
  </si>
  <si>
    <t>护河堤、拦河坝</t>
  </si>
  <si>
    <t>2022年清河镇周庄村兴周种植专业合作社基础设施配套项目</t>
  </si>
  <si>
    <t>蓄水坝1座；护河堤550米及配套设施</t>
  </si>
  <si>
    <t>周庄村</t>
  </si>
  <si>
    <t>改善村灌溉条件，解决农民生产情况，优化人居环境，增加群众满意度。</t>
  </si>
  <si>
    <t>项目建成后，改善灌溉条件，促进人居环境美化，增加群众满意度。</t>
  </si>
  <si>
    <t>厂房、晒场</t>
  </si>
  <si>
    <t>2022年柳河镇段庄村木瓜收储加工服务中心项目</t>
  </si>
  <si>
    <t>段庄村木瓜收储加工服务中心项目：占地8000平方米，钢构厂房2栋13*50*2；晒场5700平方米。（含电力配套）</t>
  </si>
  <si>
    <t>柳河镇</t>
  </si>
  <si>
    <t>段庄村</t>
  </si>
  <si>
    <t>柳河镇政府</t>
  </si>
  <si>
    <t>促进村产业发展，增加村集体经济收入15万元，增加脱贫人口就业岗位3个，人均增收5000元以上。惠及全村513户、1524人，其中：脱贫户和监测户33户、52人。产权归属为村集体。</t>
  </si>
  <si>
    <t>促进村产业发展，增加村集体经济收入15万元，增加脱贫人口就业岗位3个，带动整体农户1600户2000人，年木瓜加工1万吨，受益农户人均收益2000元以上。</t>
  </si>
  <si>
    <t>冷库</t>
  </si>
  <si>
    <t>2022年柳河镇陶庄村瓦房庄自然村果蔬大棚冷库建设项目</t>
  </si>
  <si>
    <t>新建27米长×25米宽×6米高（檐口）钢构大棚1座，建设面积675平方米；冷库体24米×21米，高4米，建设面积504平方米；（其中含电力配套）</t>
  </si>
  <si>
    <t>陶庄村</t>
  </si>
  <si>
    <t>促进村产业发展，增加村集体经济收入15万元，增加脱贫人口就业岗位3个，人均增收5000元以上。惠及全村335户、1159人，其中：脱贫户和监测户45户、114人。产权归属为村集体。</t>
  </si>
  <si>
    <t>促进村产业发展，增加村集体经济收入15万元，增加脱贫人口就业岗位3个，人均增收5000元以上。</t>
  </si>
  <si>
    <t>加工厂房</t>
  </si>
  <si>
    <t>2022年柳河镇西峰村南阳鑫民农业发展有限公司花椒加工厂房建设项目</t>
  </si>
  <si>
    <t>建设钢架结构花椒加工厂房400平方米。</t>
  </si>
  <si>
    <t>西峰村</t>
  </si>
  <si>
    <t>2022年博望镇博望村南菜园基础设施改善项目</t>
  </si>
  <si>
    <t>C25商砼路400米、宽3米、厚0.18米；φ315波纹排水管45米，检查井一座</t>
  </si>
  <si>
    <t>博望镇</t>
  </si>
  <si>
    <t>博望村</t>
  </si>
  <si>
    <t>交通运输局</t>
  </si>
  <si>
    <t>促进村产业发展，增加村集体经济发展，增加农民收入户均3000元以上。</t>
  </si>
  <si>
    <t>项目实施后，使该村基础设施进一步改善，产业发展基础得以提升。</t>
  </si>
  <si>
    <t>大棚建设</t>
  </si>
  <si>
    <t>2022年古庄店镇古庄店村产业大棚项目</t>
  </si>
  <si>
    <t>15个大棚每个外棚长60米、宽8米、内棚长60米、宽7.6米。</t>
  </si>
  <si>
    <t>古庄店镇</t>
  </si>
  <si>
    <t>古庄店村</t>
  </si>
  <si>
    <t>古庄店镇政府</t>
  </si>
  <si>
    <t>促进村产业发展，增加村集体经济发展，增加农民收入，惠及全村565户、2292人，其中：脱贫户和监测户37户、59人。产权归属为村集体。</t>
  </si>
  <si>
    <t>促进村产业发展，增加村集体经济发展，增加农民收入，惠及建档立卡户37户、59人。</t>
  </si>
  <si>
    <t>2022年拐河镇赵庄大棚项目</t>
  </si>
  <si>
    <t>新建大棚20个、长35米宽7米高4米〈外棚）内棚高3.6米。200米直经7.5cmpE地埋管，2650米直经20mmpE喷水管及喷头，5吨无塔供水灌1个及底座围栏，7.5千瓦水泵一台，沙石过滤器及配电箱各一套，电缆100米，9米φ63热度锌上杨程乃法兰等。</t>
  </si>
  <si>
    <t>拐河镇</t>
  </si>
  <si>
    <t>赵庄</t>
  </si>
  <si>
    <t>拐河镇政府</t>
  </si>
  <si>
    <t>促进村产业发展，增加村集体经济发展，增加农民收入，惠及全村318户、1120人，其中：脱贫户和监测户30户、73人。产权归属为村集体。</t>
  </si>
  <si>
    <t>促进村产业发展，增加村集体经济发展，增加农民收入，惠及建档立卡户30户、73人。</t>
  </si>
  <si>
    <t>2022年拐河镇姚店村香菇产业大棚项目</t>
  </si>
  <si>
    <t>20个大棚每个外棚长60米、宽8米、内棚长60米、宽7.6米。</t>
  </si>
  <si>
    <t>姚店村</t>
  </si>
  <si>
    <t>促进村产业发展，增加村集体经济发展，增加农民收入，惠及全村467户、1812人，其中：脱贫户和监测户25户、58人。产权归属为村集体。</t>
  </si>
  <si>
    <t>促进村产业发展，增加村集体经济发展，增加农民收入，惠及建档立卡户25户、58人。</t>
  </si>
  <si>
    <t>2022年四里店镇四里店村、余庄村产业大棚项目</t>
  </si>
  <si>
    <t xml:space="preserve">四里店村新建大棚16个；其中：1、建养蚕塑料大棚10座。每座：大棚尺寸采用10米跨，4米高,长50米；材料选用热镀锌管材，覆盖12丝黑白膜+150厚岩棉三层（50厚岩棉三层，内侧一层单面铝箔）+10丝农用膜；2、建羊肚菌大棚6座。每座：外棚长60米、宽8米、肩高1.5米、顶高3.5米、纵杆5道、面积480平米。内棚长60米、宽7.6米、肩高1.3米、顶高3米、纵杆3道、面积456平米。                                                                         </t>
  </si>
  <si>
    <t>四里店镇</t>
  </si>
  <si>
    <t>、四里店村余庄村</t>
  </si>
  <si>
    <t>四里店镇政府</t>
  </si>
  <si>
    <t>促进村产业发展，增加村集体经济发展，增加农民收入，惠及全村584户、1874人，其中：脱贫户和监测户47户、90人。产权归属为村集体。</t>
  </si>
  <si>
    <t>促进村产业发展，增加村集体经济发展，增加农民收入，惠及建档立卡47户、90人。</t>
  </si>
  <si>
    <t>2022年四里店镇片区旅游产业基础建设项目</t>
  </si>
  <si>
    <t>张湾村柳庄组沙滩游园填沙7000立方米，修建石材道路3800平方米，修建污水管网1200米，修建三级沉淀池一处。</t>
  </si>
  <si>
    <t>张湾村</t>
  </si>
  <si>
    <t>促进村产业发展，增加村集体经济发展，增加农民收入，惠及全村397户、1254人，其中：脱贫户和监测户56户、123人。</t>
  </si>
  <si>
    <t>促进村产业发展，增加村集体经济发展，增加农民收入，惠及建档立卡户56户、123人。</t>
  </si>
  <si>
    <t>香菇大棚</t>
  </si>
  <si>
    <t>2022年拐河镇黄土岗村食用菌大棚建设项目</t>
  </si>
  <si>
    <t>新建食用菌大棚10座：长60米*宽8米*3米</t>
  </si>
  <si>
    <t>黄土岗</t>
  </si>
  <si>
    <t>促进村产业发展，增加村集体经济发展，增加农民收入，惠及全村507户、1644人，其中：脱贫户和监测户57户、108人。产权归属为村集体。</t>
  </si>
  <si>
    <t>促进村产业发展，增加村集体经济发展，增加农民收入，惠及建档立卡户57户、108人。</t>
  </si>
  <si>
    <t>2022年赵河镇枣庄道路建设项目</t>
  </si>
  <si>
    <t>枣庄村冬桃产业发展道路建设项目长884米，宽3.5米，厚0.18米c25商砼，塑料膜养护，每隔5米一道缩缝，路基整平压实。</t>
  </si>
  <si>
    <t>127元/平方米</t>
  </si>
  <si>
    <t>赵河镇</t>
  </si>
  <si>
    <t>枣庄村</t>
  </si>
  <si>
    <t>促进村产业发展，增加村集体经济发展，增加农民收入，惠及全村307户、1054人，其中：脱贫户和监测户46户、93人。</t>
  </si>
  <si>
    <t>促进村产业发展，增加村集体经济发展，增加农民收入，惠及建档立卡46户、93人。</t>
  </si>
  <si>
    <t>产业项目</t>
  </si>
  <si>
    <t>赵河镇枣庄村高效农业产业示范园蓄水坝项目</t>
  </si>
  <si>
    <t>2022年方城县赵河镇枣庄村拦河坝工程，坝长150米，坝高1米。采用浆砌石结构。</t>
  </si>
  <si>
    <t>借助赵河河道优势，拟建蓄水坝一个，主要解决园区灌溉，补充地下水，项目建成后，可覆盖面积5000亩，确保村集体经济收入50万元左右！</t>
  </si>
  <si>
    <t>促进村产业发展，增加村集体经济发展，增加农民收入，惠及建档立卡40户、97人。</t>
  </si>
  <si>
    <t>2022年杨集镇邢庄南至王三庄鸿旺牧业道路项目</t>
  </si>
  <si>
    <t>邢庄南至王三庄修建道路全长689.2米，路基处理，沙烁垫层20cm厚，5265.55平，∮1.2米涵管桥3座，水泥稳定碎石层2层各18厘米厚，5厘米厚沥青商混路面。</t>
  </si>
  <si>
    <t>杨集镇</t>
  </si>
  <si>
    <t>邢庄村</t>
  </si>
  <si>
    <t>促进村产业发展，增加村集体经济发展，增加农民收入，惠及脱贫户和监测户56户、123人。</t>
  </si>
  <si>
    <t>2022年拐河镇东关村香菇大棚建设项目</t>
  </si>
  <si>
    <t>新建香菇大棚10座：长60米*宽8米*3米</t>
  </si>
  <si>
    <t>东关</t>
  </si>
  <si>
    <t>促进村产业发展，增加村集体经济发展，增加农民收入，惠及全村755户、2590人，其中：脱贫户和监测户56户、135人。产权归属为村集体。</t>
  </si>
  <si>
    <t>促进村产业发展，增加村集体经济发展，增加农民收入，惠及建档立卡户56户、135人。</t>
  </si>
  <si>
    <t>2022年拐河镇石门村食用菌大棚建设项目</t>
  </si>
  <si>
    <t>石门村</t>
  </si>
  <si>
    <t>促进村产业发展，增加村集体经济发展，增加农民收入，惠及全村299户、1140人，其中：脱贫户和监测户31户、55人。产权归属为村集体。</t>
  </si>
  <si>
    <t>促进村产业发展，增加村集体经济发展，增加农民收入，脱贫户和监测户31户、55人。</t>
  </si>
  <si>
    <t>2022年方城县二郎庙镇利山村板栗园灌溉建设项目</t>
  </si>
  <si>
    <t>二郎庙镇利山岗村板栗园岩石井1眼及配套，120米深，内径273mm；c25商砼道路长270米，宽4.5米，厚0.18米。</t>
  </si>
  <si>
    <t>二郎庙镇</t>
  </si>
  <si>
    <t>利山岗</t>
  </si>
  <si>
    <t>解决300亩板栗园灌溉需要及和产品外运，有助板栗产业发展。</t>
  </si>
  <si>
    <t>通过提升新建产业项目，增加村集体经济收入，改善二郎庙村107户335名村民生活现状，惠及脱贫户8户、17人。</t>
  </si>
  <si>
    <t>加工车间建</t>
  </si>
  <si>
    <t>2022年度杨楼镇曹沟玫瑰加工车间建设</t>
  </si>
  <si>
    <t>钢结构厂房及配套占地 1700 ㎡，层高 7 米，长 50 米×宽 30 米；×高 7 米，厂房地基垫高 1 米。1、钢结构部分：1700 ㎡；2、砖混仓库部分400㎡；3、混凝土地面3500 ㎡；混凝土晒场及其他设施。</t>
  </si>
  <si>
    <t>杨楼镇</t>
  </si>
  <si>
    <t>曹沟</t>
  </si>
  <si>
    <t>杨楼镇政府</t>
  </si>
  <si>
    <t>促进村产业发展，增加村集体经济收入24万元，增加就业岗位30个，人均年增收1万元以上。惠及全村285户、1240人，其中：脱贫户和监测户42户、97人。</t>
  </si>
  <si>
    <t>促进产业发展，增加村集体经济收入24万元，增加就业岗位30个，人均年增收1万元以上。</t>
  </si>
  <si>
    <t>2022年度杨楼镇治平村蔬菜温室大棚项目</t>
  </si>
  <si>
    <t>新建温室大棚4座，每座：满外宽11米，棚长77米，纵杆每米1道，纵杆3道。外墙采用M7.5砖墙体结构。</t>
  </si>
  <si>
    <t>治平</t>
  </si>
  <si>
    <t>促进产业发展，增加村集体经济收入8万元，增加就业岗位6个，人均年增收0.5万元以上。惠及全村878户、2911人，其中：脱贫户和监测户58户、82人。</t>
  </si>
  <si>
    <t>促进产业发展，增加村集体经济收入8万元，增加就业岗位6个，人均年增收0.5万元以上。</t>
  </si>
  <si>
    <t>2022年杨集镇尹庄村荟萃丹参农业产业园项目</t>
  </si>
  <si>
    <t>建育苗大棚40个，新修蓄水工程4处，建设烘干车间等配套设施。</t>
  </si>
  <si>
    <t>尹庄村</t>
  </si>
  <si>
    <t>杨集镇政府</t>
  </si>
  <si>
    <t>促进村产业发展，增加村集体经济发展，增加农民收入，惠及全村324户、1072人，其中：脱贫户和监测户18户、24人。产权归属为村集体。</t>
  </si>
  <si>
    <t>促进村产业发展，增加村集体经济发展，增加农民收入，惠及建档立卡户18户、24人。</t>
  </si>
  <si>
    <t>2022年杨集镇乡村振兴核心区与鸿旺牧业合作新建优质蔬菜控温大棚</t>
  </si>
  <si>
    <t>乡村振兴核心区与鸿旺牧业合作新建优质蔬菜控温大棚，占地8000m2。</t>
  </si>
  <si>
    <t>促进村产业发展，增加村集体经济发展，增加农民收入。</t>
  </si>
  <si>
    <t>促进村产业发展，增加村集体经济发展，增加农民收入，惠及建档立卡户37户、92人。</t>
  </si>
  <si>
    <t>2022年杨集镇新建蔬菜大棚</t>
  </si>
  <si>
    <t>鸿旺牧业与杨集镇政府合作在李楼村、大朱庄村各新建蔬菜大棚40个，灌溉设施配套。</t>
  </si>
  <si>
    <t>李楼村、大朱庄</t>
  </si>
  <si>
    <t>促进村产业发展，增加村集体经济发展，增加农民收入，惠及全村364户、1372人，其中：脱贫户和监测户18户、24人。产权归属为村集体。</t>
  </si>
  <si>
    <t>河道治理</t>
  </si>
  <si>
    <t>2022年杨集镇刘庄河道治理</t>
  </si>
  <si>
    <t>1、桥下东岸200米，重力墙高3米；2、桥下西岸205米，重力墙高3米；3、C25透水砼路面3.5米宽，1347.5平方米；4、安装100*100铸铁闸门和启闭机；5、直径1米的钢管制安50米。</t>
  </si>
  <si>
    <t>刘庄村</t>
  </si>
  <si>
    <t>惠及全村274户、1151人，其中：脱贫户和监测户42户、114人。</t>
  </si>
  <si>
    <t>促进村产业发展，增加村集体经济发展，增加农民收入，惠及建档立卡户脱贫户和监测户42户、114人。</t>
  </si>
  <si>
    <t>2022年柳河镇金庄村大棚建设项目</t>
  </si>
  <si>
    <t>新建大棚10座。</t>
  </si>
  <si>
    <t>金庄村</t>
  </si>
  <si>
    <t>惠及全村506户、2031人，其中：脱贫户和监测户30户、67人。产权归属为村集体。</t>
  </si>
  <si>
    <t>促进村种植产业发展，增加农户产业收入。</t>
  </si>
  <si>
    <t>护河堤</t>
  </si>
  <si>
    <t>2022年杨集镇大河口村西樱桃谷护河堤道路工程</t>
  </si>
  <si>
    <t>1、护河堤长510米，采用浆砌石重力墙高2.5米，基础高1米，建平板桥1座，平板桥跨度3米、桥宽5米、桥高2.3米。2、大河口村道路长330m，宽4m,厚18cm，C25商砼。</t>
  </si>
  <si>
    <t>大河口</t>
  </si>
  <si>
    <t>促进村产业发展，增加村集体经济发展，增加农民收入，惠及建档立卡户17户、21人。</t>
  </si>
  <si>
    <t>拦河坝</t>
  </si>
  <si>
    <t>2022年利民农机专业合作社唐老庄村拦河坝建设项目</t>
  </si>
  <si>
    <t>加固拦河坝1处，坝长65米，坝高7.5米；2、加固溢洪道长35米，重力墙高1.5米；3、工作桥1座3米跨，1.5米高，5米宽；4、2*5平板桥1座高2.5米，基础1.5米。</t>
  </si>
  <si>
    <t>唐老庄</t>
  </si>
  <si>
    <t>增加灌溉面积200亩。惠及180户、501人，其中建档立卡户17户、48人。</t>
  </si>
  <si>
    <t>促进村产业发展，增加农民收入，惠及建档立卡户17户、48人。</t>
  </si>
  <si>
    <t>拦河坝建设项目</t>
  </si>
  <si>
    <t>2022年清河镇李家岗村魏岗林果基地拦河坝项目</t>
  </si>
  <si>
    <t>建拦河坝1座，坝长36米，顶宽2米，最大坝高4米，采用浆砌石结构。</t>
  </si>
  <si>
    <t>李家岗村</t>
  </si>
  <si>
    <t>增加灌溉面积500亩，惠及102户、330人，其中：脱贫户和监测户12户、27人。</t>
  </si>
  <si>
    <t>项目实施后，发展林果产业增加就业带动当地群众增收。</t>
  </si>
  <si>
    <t>产业道路、坑塘整治</t>
  </si>
  <si>
    <t>2022年小史店镇联沟村道路、栗占元坑塘整治项目</t>
  </si>
  <si>
    <t>新修王庄组烟叶产业基地硬化道路长810米，宽3.5米，厚0.18米，C25商砼，包括路基整平压实、切缝、路肩培土。整治坑塘1处。</t>
  </si>
  <si>
    <t>小史店镇</t>
  </si>
  <si>
    <t>联沟村</t>
  </si>
  <si>
    <t>改善村内基础设施，方便群众出行，提高群众满意度，惠及全村456户、1506人，其中：脱贫户和监测户48户、147人。</t>
  </si>
  <si>
    <t>项目实施后，使该村基础设施进一步改善，群众出行更加便利。</t>
  </si>
  <si>
    <t>护河堤、道路</t>
  </si>
  <si>
    <t>2022年杨集镇小河里村林果产业基地建设项目</t>
  </si>
  <si>
    <t>建拦河坝1座，坝长105米，顶宽2米，最大坝高1.5米，采用浆砌石结构。</t>
  </si>
  <si>
    <t>小河里</t>
  </si>
  <si>
    <t>改善农业基础设施，促进产业发展，提高群众满意度，惠及全村393户、1570人，其中：脱贫户和监测户36户、98人。</t>
  </si>
  <si>
    <t>项目实施后，促进产业发展，提高群众满意度。</t>
  </si>
  <si>
    <t>广安街道闫岗村芝元堂艾种植基地道路建设项目</t>
  </si>
  <si>
    <t>5cm厚中粒式沥青道路（含土工布、透层油、5cm中粒式沥青砼）2312m2，；拆除破损18cm路面及恢复356m2；新修18cm厚砼道路3532.5m2。（初审70.30万元）。闫岗村芝元堂艾产业基地：厚18cm，共6995.5m2；3m跨桥涵1座。（初审88.67万元）。c25商砼，塑料膜护，每隔5米一道缩缝，路基整平压实。</t>
  </si>
  <si>
    <t>广安办事处</t>
  </si>
  <si>
    <t>闫岗村</t>
  </si>
  <si>
    <t>改善村内基础设施和村民生产生活条件，提高群众满意度，惠及全村689户、2249人，其中：脱贫户和监测户55户、124人。</t>
  </si>
  <si>
    <t>林果基地水塘</t>
  </si>
  <si>
    <t>2022年袁店回族乡辛庄村山庄丰山林果灌溉设施</t>
  </si>
  <si>
    <t>整修护砌坑塘1座。护砌周长211米，采用M7.5浆砌石护坡结构，基础平均宽0.75米、深0.8米，护坡平均斜长5.5米，厚0.3米，护坡边坡1:1。坑塘背水坡护砌工程护砌长33米，采用M7.5浆砌石护坡结构，基础平均宽0.75米、深0.8米，护坡斜长8米，厚0.3米，护坡边坡1:1。</t>
  </si>
  <si>
    <t>袁店回族乡</t>
  </si>
  <si>
    <t>辛庄村</t>
  </si>
  <si>
    <t>改善村内基础设施和村民生产生活条件，提高群众满意度，惠及全村189户、449人，其中：脱贫户和监测户15户、34人。</t>
  </si>
  <si>
    <t>清河镇草场坡村大棚建设项目</t>
  </si>
  <si>
    <t>新建香菇大棚10座：长50米*宽8米*3米</t>
  </si>
  <si>
    <t>草场坡村</t>
  </si>
  <si>
    <t>促进村产业发展，增加村集体经济收4万元，增加农民收入，惠及全村299户、1140人，其中：脱贫户和监测户31户、55人。产权归属为村集体。</t>
  </si>
  <si>
    <t>冷藏库</t>
  </si>
  <si>
    <t>2022年赵河镇枣庄村裕盛益民公司原料基地冷藏库项目</t>
  </si>
  <si>
    <t>新建钢结构59米长*14米宽*8米高（檐口），建设面积826平方米；冷库体49米*13.5米，高6米，建设面积661.5平方米。</t>
  </si>
  <si>
    <t>赵河镇政府</t>
  </si>
  <si>
    <t>促进村产业发展，增加村集体经济收入12万元，增加脱贫人口就业岗位3个，人均增收5000元以上。惠及全村392户、1151人，其中：脱贫户和监测户37户、63人。产权归属为村集体。</t>
  </si>
  <si>
    <t>促进村产业发展，增加村集体经济收入12万元，增加脱贫人口就业岗位3个，人均增收5000元以上。</t>
  </si>
  <si>
    <t>红色旅游</t>
  </si>
  <si>
    <t>独树镇砚山铺红色美丽村庄试点项目</t>
  </si>
  <si>
    <t>独树镇砚山铺村长征红色美丽村庄；1号、2号、3号、4号公路提升，新修道路配套等。</t>
  </si>
  <si>
    <t>独树镇</t>
  </si>
  <si>
    <t>砚山铺村</t>
  </si>
  <si>
    <t>独树镇政府</t>
  </si>
  <si>
    <t>改善村组群众的生产生活条件，改善人居生活环境，提高群众满意度。惠及全村844户、3368人，其中建档立卡户69户、132人。</t>
  </si>
  <si>
    <t>项目实施后，使该村基础设施进一步改善，提升人居环境。</t>
  </si>
  <si>
    <t>2022年方城县袁店乡四里营村标准化大棚
建设项目</t>
  </si>
  <si>
    <t>双层保温塑料大棚10个，外棚：长60米，宽8米，高3.5外棚。内棚，长60米，宽7.8米，高3米</t>
  </si>
  <si>
    <t>袁店乡</t>
  </si>
  <si>
    <t>四里营村</t>
  </si>
  <si>
    <t>袁店乡政府</t>
  </si>
  <si>
    <t>促进村产业发展，增加村集体经济收入4万元，增加农民收入，惠及全村694户、3169人，其中：脱贫户和监测户40户、87人。产权归属为村集体。</t>
  </si>
  <si>
    <t>促进村产业发展，增加村集体经济发展，增加农民收入，惠及建档立卡户40户、87人。</t>
  </si>
  <si>
    <t>2022年袁店村冷库设施配套项目</t>
  </si>
  <si>
    <t>新建12米长×54米宽×6米高（檐口）钢构大棚1座，建设面积648平方米；冷库体10米×52米，高4米，建设面积520平方米；（其中含电力配套设施，室外地面硬化18cm厚C25砼地面250㎡）</t>
  </si>
  <si>
    <t>袁店村</t>
  </si>
  <si>
    <t>促进村产业发展，增加村集体经济收入15万元，增加就业岗位3个，人均增收5000元以上。惠及全村491户、2955人，其中：脱贫户和监测户42户、106人。产权归属为村集体。</t>
  </si>
  <si>
    <t>促进村产业发展，增加村集体经济收入15万元，增加就业岗位3个，人均增收5000元以上。</t>
  </si>
  <si>
    <t>2022年袁店乡尚台村多功能食用菌种植大棚</t>
  </si>
  <si>
    <t>双层保温塑料大棚共建20个。每个大棚：外棚长60米、宽8米、肩高1.5米、顶高3.5米、纵杆5道、面积480平米。内棚长60米、宽7.6米、肩高1.3米、顶高3米、纵杆3道、面积456平米。</t>
  </si>
  <si>
    <t>尚台村</t>
  </si>
  <si>
    <t>促进村产业发展，增加村集体经济收入8万元，增加就业岗位5个，人均增收3000元以上。惠及全村837户、3502人，其中：脱贫户和监测户67户、130人。产权归属为村集体。</t>
  </si>
  <si>
    <t>促进村产业发展，增加村集体经济收入8万元，增加就业岗位5个，人均增收3000元以上。</t>
  </si>
  <si>
    <t>冷链仓储</t>
  </si>
  <si>
    <t>2022年博望镇黄金梨基地、蔬菜种植基地项目</t>
  </si>
  <si>
    <t>皮庄村：新建30米长×28米宽×6米高（檐口）钢构大棚1座，建设面积840平方米；冷库体27米×16米，高5米，建设面积432平方米（电力设备一套）；前荒村：新建36米长×18米宽×6米高（檐口）钢构大棚1座，建设面积648平方米；冷库体33米×15米，高5米，建设面积495平方米（电力设备一套）；东风村：新建66米长×30米宽×6米高（檐口）钢构大棚1座，建设面积1980平方米，（电力设备一套）；</t>
  </si>
  <si>
    <t>皮庄、前荒、东风</t>
  </si>
  <si>
    <t>博望镇政府</t>
  </si>
  <si>
    <t>2022年博望镇皮庄刘岗蔬菜种植基地项目</t>
  </si>
  <si>
    <t>建四层保温塑料大棚5个.其中：1、建外拱10米跨度塑料大棚1座。每座外棚长81米，宽均为10米、肩高1.8米、顶高4.5米、纵杆7道；2、建外拱13.8米跨度塑料大棚4座。每座外棚长81米，宽均为13.8米、肩高1.8米、顶高4.5米、纵杆7道。配置2吨无塔供水器1台套和管道等。</t>
  </si>
  <si>
    <t>皮庄刘岗</t>
  </si>
  <si>
    <t>促进村产业发展，增加村集体经济发展，增加农民收入，惠及全村420户、1756人，其中：脱贫户和监测户10户、36人。产权归属为村集体。</t>
  </si>
  <si>
    <t>2022年博望镇尚庄村蔬菜种植基地项目</t>
  </si>
  <si>
    <t>建四层保温塑料大棚6个.其中：建外拱13.8米跨度塑料大棚6座。每座外棚长120米，宽均为13.8米、肩高1.8米、顶高4.5米、纵杆7道。配置2吨无塔供水器1台套和管道等。</t>
  </si>
  <si>
    <t>尚庄村</t>
  </si>
  <si>
    <t>促进村产业发展，增加村集体经济发展，增加农民收入，惠及全村312户、1604人，其中：脱贫户和监测户9户、30人。产权归属为村集体。</t>
  </si>
  <si>
    <t>2022年博望镇秦王庙村蔬菜种植基地项目</t>
  </si>
  <si>
    <t>建四层保温塑料大棚6个.其中：1、建外拱10米跨度塑料大棚2座。每座外棚长100米，宽均为10米、肩高1.8米、顶高4.5米、纵杆7道；2、建外拱10米跨度塑料大棚3座。每座外棚长87米，宽均为10米、肩高1.8米、顶高4.5米、纵杆7道；3、建外拱13.8米跨度塑料大棚3座。每座外棚长66米，宽均为13.8米、肩高1.8米、顶高4.5米、纵杆7道。配置2吨无塔供水器1台套和管道等。</t>
  </si>
  <si>
    <t>秦王庙村</t>
  </si>
  <si>
    <t>促进村产业发展，增加村集体经济发展，增加农民收入，惠及全村439户、1808人，其中：脱贫户和监测户23户、73人。产权归属为村集体。</t>
  </si>
  <si>
    <t>2022年博望镇皮庄村蔬菜种植基地项目</t>
  </si>
  <si>
    <t>建四层保温塑料大棚4个.其中：建外拱13.8米跨度塑料大棚4座。每座外棚长156米，宽均为13.8米、肩高1.8米、顶高4.5米、纵杆7道。配置2吨无塔供水器1台套和管道等。</t>
  </si>
  <si>
    <t>皮庄村</t>
  </si>
  <si>
    <t>促进村产业发展，增加村集体经济发展，增加农民收入，惠及全村328户、1674人，其中：脱贫户和监测户11户、30人。产权归属为村集体。</t>
  </si>
  <si>
    <t>2022年独树镇扳井村食用菌大棚建设项目</t>
  </si>
  <si>
    <t>新建塑料大棚33个。其中：建葡萄大棚16座（每座长90米、宽10米、肩高1.8米、顶高4.5米、纵杆7道，面积：900平方米），建种植大棚17座（每座长100米、宽8米、肩高1.5米、顶高3米、纵杆5道，面积：800平方米）。打配2眼120米深机井，购置20吨无塔罐1台套。</t>
  </si>
  <si>
    <t>扳井村</t>
  </si>
  <si>
    <t>促进村产业发展，增加村集体经济发展，增加农民收入，惠及全村361户、1521人，其中：脱贫户和监测户50户、149人。产权归属为村集体。</t>
  </si>
  <si>
    <t>促进村产业发展，增加村集体经济发展，增加农民收入，惠及建档立卡户50户、149人。</t>
  </si>
  <si>
    <t>2022年独树镇韩庄村食用菌大棚项目</t>
  </si>
  <si>
    <t xml:space="preserve">建三层保温塑料大棚4座。每座外棚长98米、宽12米、肩高1.8米、顶高4.5米、间距1米；内棚两层，长98米、肩高1.75米、间距3米。安装水泵1台套，配置2吨无塔供水器1台套和63PE管道等。                     </t>
  </si>
  <si>
    <t>韩庄村</t>
  </si>
  <si>
    <t>改善村内基础设施，方便群众出行，提高群众满意度，惠及全村486户、2076人，其中：脱贫户和监测户34户、58人。</t>
  </si>
  <si>
    <t>2022年古庄店镇歇马店村食用菌大棚项目</t>
  </si>
  <si>
    <t>歇马店</t>
  </si>
  <si>
    <t>保鲜库</t>
  </si>
  <si>
    <t>2022年二郎庙镇吕河村冷藏库建设项目</t>
  </si>
  <si>
    <t>新建27米长×21米宽×6米高（檐口）钢构大棚1座，建设面积567平方米；冷库体24米×18米，高4米，建设面积432平方米；室外地坪硬化15cm厚C20砼地面97.7㎡，排水管网DN500mm长30米；</t>
  </si>
  <si>
    <t>吕河村</t>
  </si>
  <si>
    <t>二郎庙镇政府</t>
  </si>
  <si>
    <t>促进村产业发展，增加村集体经济发展，增加农民收入，惠及全村587户、2119人，其中：脱贫户和监测户49户、93人。产权归属为村集体。</t>
  </si>
  <si>
    <t>促进村产业发展，增加村集体经济发展，增加农民收入，惠及建档立卡户49户、93人。</t>
  </si>
  <si>
    <t>2022年二郎庙镇庄科村冷藏库建设项目</t>
  </si>
  <si>
    <t>新建24米长×22.5米宽×6米高（檐口）钢构大棚1座，建设面积540平方米；冷库体21米×19米，高5米，建设面积399平方米；（其中含电力配套）</t>
  </si>
  <si>
    <t>庄科村</t>
  </si>
  <si>
    <t>促进村产业发展，增加村集体经济发展，增加农民收入，惠及全村403户、1631人，其中：脱贫户和监测户39户、87人。产权归属为村集体。</t>
  </si>
  <si>
    <t>促进村产业发展，增加村集体经济发展，增加农民收入，惠及建档立卡户39户、87人。</t>
  </si>
  <si>
    <t>2022年方城县二郎庙镇二郎庙村玉薯坊产业项目</t>
  </si>
  <si>
    <t>新建二郎庙镇玉薯坊食品加工及产业大棚种植项目，主要包括48m*24m玻璃大棚一座及配套设施。</t>
  </si>
  <si>
    <t>二郎庙村</t>
  </si>
  <si>
    <t>通过提升新建产业项目，增加村集体经济收入，改善二郎庙村947户3204名村民生活现状，惠及全村858户、3214人，其中：脱贫户和监测户99户、235人。产权归属为村集体。产权归属为村集体。</t>
  </si>
  <si>
    <t>通过提升新建产业项目，增加村集体经济收入，改善二郎庙村947户3204名村民生活现状，惠及脱贫户99户、235人。</t>
  </si>
  <si>
    <t>2022年古庄店镇仓里村食用菌大棚项目</t>
  </si>
  <si>
    <t>仓里村</t>
  </si>
  <si>
    <t>促进村产业发展，增加村集体经济发展，增加农民收入，惠及全村486户、2083人，其中：脱贫户和监测户50户、83人。产权归属为村集体。</t>
  </si>
  <si>
    <t>促进村产业发展，增加村集体经济发展，增加农民收入，惠及建档立卡户50户、83人。</t>
  </si>
  <si>
    <t>2022年方城县二郎庙镇滹沱村仓库配套项目</t>
  </si>
  <si>
    <t>在现有仓库南侧建设配套房屋设施，东西长13.2米，南北宽14米，建设2层；合计建设仓库配套基础设施项目369.6平方左右。</t>
  </si>
  <si>
    <t>滹沱村</t>
  </si>
  <si>
    <t>2022年小史店镇著品汇实业有限公司保鲜库及配套钢架项目</t>
  </si>
  <si>
    <t>新建冷库体6米×12米，高3米，单个建设面积67.2平方米，共4个，总建设面积268.8平方米；</t>
  </si>
  <si>
    <t>小史店镇政府</t>
  </si>
  <si>
    <t>促进产业发展，增加村集体经济收入7万元，增加农民收入。产权归属为村集体。</t>
  </si>
  <si>
    <t>促进产业发展，增加村集体经济收入7万元，增加农民收入。</t>
  </si>
  <si>
    <t>晾晒阳光棚</t>
  </si>
  <si>
    <t>2022年小史店镇丹参基地配套项目</t>
  </si>
  <si>
    <t>新建长87米，宽47米，高9.2米，建筑结构形式为柱距5.7m,最大跨度23.2m的双跨门式钢架结构仓库。</t>
  </si>
  <si>
    <t>促进产业发展，增加村集体经济收入，增加农民收入。</t>
  </si>
  <si>
    <t>2022年赭阳办张庄村蔬菜大棚项目</t>
  </si>
  <si>
    <t>双层保温塑料大棚20个，外棚：长60米，宽8米，高3.5外棚。内棚，长60米，宽7.8米，高3米</t>
  </si>
  <si>
    <t>赭阳办事处</t>
  </si>
  <si>
    <t>程庄村</t>
  </si>
  <si>
    <t>赭阳办</t>
  </si>
  <si>
    <t>惠及全村720户、2246人，其中：脱贫户和监测户30户、43人。产权归属为村集体。</t>
  </si>
  <si>
    <t>2.2两牛产业项目</t>
  </si>
  <si>
    <t>2022年方城县财政衔接推进乡村振兴补助资金方城县晋豫黄牛养殖场肉牛发展项目</t>
  </si>
  <si>
    <t>购置拖拉机头1辆，购置打捆机1辆，购置搅拌机1辆，购置夹子机1辆，购置花生摘果机1辆，购置运草车1辆，购置饲料粉碎机1辆。</t>
  </si>
  <si>
    <t>利山岗村</t>
  </si>
  <si>
    <t>农业农村局</t>
  </si>
  <si>
    <t>项目建成后，农机设备入村集体固定资产以租赁方式出租给项目场，村集体每年收益约2万元。项目场通过收购农户粮食作物秸秆作为草料，实现产销对接。农户犊牛入股、就业务工等方式让农户参与进来，促进乡村产业发展，增加村集体经济收入，并且增加农民、脱贫户和监测户收入，惠及全村15户、52人。</t>
  </si>
  <si>
    <t>通过协议的方式，以土地流转、产销对接、资产入股、就业务工等多种方式，促进村产业发展，增加村集体经济收入，增加农民收入，惠及脱贫户和监测户10户、35人。</t>
  </si>
  <si>
    <t>扩建</t>
  </si>
  <si>
    <t>2022年方城县财政衔接推进乡村振兴补助资金方城县安硕养殖有限公司肉牛发展项目</t>
  </si>
  <si>
    <t>扩建标准化牛棚60米*24米=1440㎡，购置铲车1辆，购置自走式穗茎兼收玉米收获机1辆，拖拉机头1辆，夹子机1辆。</t>
  </si>
  <si>
    <t>霍口村</t>
  </si>
  <si>
    <t>项目建成后，牛棚和农机设备入村集体固定资产，以租赁方式出租给项目场，村集体每年收益约3-5万元。项目场通过收购农户粮食作物秸秆作为草料实现产销对接。通过农户犊牛入股、就业务工等方式让农户参与进来，促进乡村产业发展，增加农民、脱贫户和监测户收入，惠及全村25户、98人。</t>
  </si>
  <si>
    <t>通过协议的方式，以土地流转、产销对接、资产入股、就业务工等多种方式，促进乡村产业发展，增加村集体经济收入，增加农民、脱贫户和监测户收入，惠及脱贫户和监测户18户、72人。</t>
  </si>
  <si>
    <t>2022年方城县财政衔接推进乡村振兴补助资金博望镇宏发养牛场肉牛发展项目</t>
  </si>
  <si>
    <t>扩建标准化牛棚90米*24米=2160㎡，购置打包机1辆，购置TMR搅拌机1辆。</t>
  </si>
  <si>
    <t>郭老庄村</t>
  </si>
  <si>
    <t>项目建成后，牛棚和农机设备入村集体固定资产，以租赁方式，村集体每年收益3-5万元，项目场通过收购农户粮食作物秸秆为草料实现产销对接。通过农户犊牛入股、就业务工等方式让农户参与进来，促进乡村产业发展，增加农民和脱贫户、监测户收入，惠及全村30户、120人。</t>
  </si>
  <si>
    <t>通过协议的方式，以土地流转、产销对接、资产入股、就业务工等多种方式，促进村产业发展，增加村集体经济发展，增加农民收入，惠及脱贫户和监测户18户、47人</t>
  </si>
  <si>
    <t>2022年方城县财政衔接推进乡村振兴补助资金独树镇年年旺养殖农民合作社肉牛发展项目</t>
  </si>
  <si>
    <t>扩建标准化牛棚60米*13米=780㎡。，购置铲车1辆，购置花生摘果机1辆，购置TMR搅拌机1辆。</t>
  </si>
  <si>
    <t>项目建成后，牛棚和农机设备入村集体固定资产，以租赁方式，村集体每年收入约2万元。项目场通过收购农户粮食作物秸秆为草料实现产销对接，通过农户犊牛入股、就业务工等方式让农户参与进来，促进乡村产业发展，增加村集体经济收入，增加农民、脱贫户和监测户收入。项目惠及全村13户、50人。</t>
  </si>
  <si>
    <t>通过协议的方式，以土地流转、产销对接、资产入股、就业务工等多种方式，促进乡村产业发展，增加村集体经济收入，增加农民收入，惠及脱贫户和监测户9户、33人。</t>
  </si>
  <si>
    <t>2022年方城县财政衔接推进乡村振兴补助资金方城县众晶崟基农牧有限公司肉牛发展项目</t>
  </si>
  <si>
    <t>扩建标准化牛棚12米*40米=480㎡。，购置铲车1辆，购置拖拉机头1辆，购置花生摘果机1辆。</t>
  </si>
  <si>
    <t>大林头村</t>
  </si>
  <si>
    <t>项目建成后，牛棚和农机设备入村集体固定资产，以租赁方式，村集体每年收益约2万元，项目场通过收购农户粮食作物秸秆作为草料实现产销对接。农户犊牛入股、就业务工等方式让农户参与进来，促进乡村产业发展，增加村集体经济收入，增加农民、脱贫户和监测户收入，惠及全村11户、42人。</t>
  </si>
  <si>
    <t>通过协议的方式，以土地流转、产销对接、资产入股、就业务工等多种方式，促进乡村产业发展，增加村集体经济收入，增加农民收入，惠及脱贫户和监测户9户、35人。</t>
  </si>
  <si>
    <t>2022年方城县财政衔接推进乡村振兴补助资金方城县九道沟牲畜养殖专业合作社肉牛发展项目</t>
  </si>
  <si>
    <t>购置拖拉机头1辆，购置打捆机1辆，购置铲车1辆，购置自动撒料机1辆，购置搅拌机1辆。</t>
  </si>
  <si>
    <t>九道沟村</t>
  </si>
  <si>
    <t>项目建成后，农机设备入村集体固定资产以租赁方式，村集体每年收益约2万元，项目场通过收购农户粮食作物秸秆作为草料实现产销对接。农户犊牛入股、就业务工等方式让农户参与进来，促进乡村产业发展，增加村集体经济收入，增加农民、脱贫户和监测户收入，惠及全村16户、62人。</t>
  </si>
  <si>
    <t>通过协议的方式，以土地流转、产销对接、资产入股、就业务工等多种方式，促进村产业发展，增加村集体经济收入，增加农民收入，惠及脱贫户和监测户11户、34人。</t>
  </si>
  <si>
    <t>2.3第一书记产业发展项目</t>
  </si>
  <si>
    <t>2022年方城县券桥镇三间房村标准化大棚
建设项目</t>
  </si>
  <si>
    <t>新建3座保温大棚。分别30*50双膜骨架双梁拱棚一座；30*70双膜骨架双梁拱棚一座；20*88双膜骨架双梁拱棚一座。</t>
  </si>
  <si>
    <t>三间房村</t>
  </si>
  <si>
    <t>券桥镇政府</t>
  </si>
  <si>
    <t>促进村产业发展，增加村集体经济收入8万元，增加农民收入，惠及全村212户、609人，其中：脱贫户和监测户25户、59人。产权归属为村集体。</t>
  </si>
  <si>
    <t>促进村产业发展，增加村集体经济发展，增加农民收入，惠及建档立卡户25户、59人。</t>
  </si>
  <si>
    <t>浆砌石进水口</t>
  </si>
  <si>
    <t>2022年清河镇文岗村沟渠治理项目</t>
  </si>
  <si>
    <t>一坝浆砌石进水口一处；</t>
  </si>
  <si>
    <t>文岗村</t>
  </si>
  <si>
    <t>改善村内生产生活条件。惠及全村520户、2115人，其中：脱贫户和监测户52户、136人。</t>
  </si>
  <si>
    <t>2022年杨楼镇邵岗村基础设施项目</t>
  </si>
  <si>
    <t>新建c25商砼道路共长1000米：其中1.邵岗三里河西向东500米，宽度4米，厚0.18米；2.邵岗谢楼西大坑到邵岗集体林场500米，宽4米，厚度0.18米。</t>
  </si>
  <si>
    <t>邵岗村</t>
  </si>
  <si>
    <t>交通局</t>
  </si>
  <si>
    <t>促进村产业发展，增加村集体经济收入4万元，增加就业岗位30个，人均年增收1万元以上。惠及全村425户、1825人，其中：脱贫户和监测户44户、83人。</t>
  </si>
  <si>
    <t>促进产业发展，增加村集体经济收入4万元，增加就业岗位30个，人均年增收1万元以上。</t>
  </si>
  <si>
    <t>2022年赵河镇后王庄村金昊农业东园高效农业采摘园产业项目</t>
  </si>
  <si>
    <t>新建半自动温室大棚8座，长100米，宽12米，高4.5米，配备棉被。</t>
  </si>
  <si>
    <t>后王庄</t>
  </si>
  <si>
    <t>促进村产业发展，增加村集体经济收入8万元，增加农民收入，惠及全村465户、1818人，其中：脱贫户和监测户44户、78人。产权归属为村集体。</t>
  </si>
  <si>
    <t>2022年方城县券桥镇马庄村标准化大棚
示范基地项目</t>
  </si>
  <si>
    <t>建设长100米，宽12米标准化大棚6座，</t>
  </si>
  <si>
    <t>马庄村</t>
  </si>
  <si>
    <t>农户6户、脱贫户4户6人参加生产种植增加收入，人均预计年增加收入3000元以上，村集体经济收入0.4万元以上。壮大村集体经济，扩大贫困群众就业，增加贫困人口收入。惠及全村585户、1977人，其中：脱贫户和监测户41户、88人。产权归属为村集体。</t>
  </si>
  <si>
    <t>农户6、贫困户4户参加生产种植增加收入，年增加收入3000元以上，村集体经济收入1万元以上。壮大村集体经济，扩大贫困群众就业，覆盖全村的脱贫户和监测户41户、88人。</t>
  </si>
  <si>
    <t>2022年方城县袁店回族乡姜庄村烟叶种植基地生产道路项目</t>
  </si>
  <si>
    <t>姜庄烟叶种植基地内生产道路建设生产道路长600米，宽4.5米，厚0.18米，项目合计35万元。</t>
  </si>
  <si>
    <t>129元/平方米</t>
  </si>
  <si>
    <t>姜庄村</t>
  </si>
  <si>
    <t>农户、脱贫户422户参加生产种植增加收入，年增加收入1000元以上。产权归村集体所有，壮大村集体经济，扩大贫困群众就业，惠及全村335户、1387人，其中：脱贫户和监测户26户、53人。</t>
  </si>
  <si>
    <t>农户、贫困户422户参加生产种植增加收入，年增加收入1000元以上。产权归村集体所有，壮大村集体经济，扩大贫困群众就业，覆盖全村的脱贫户和监测户26户、53人。</t>
  </si>
  <si>
    <t>农耕文化园及生态停车场</t>
  </si>
  <si>
    <t>2022年方城县袁店回族乡汉山村农耕文化园及生态停车场项目</t>
  </si>
  <si>
    <t>汉山东岗坑塘两个进水口25万元，修建河道堤长64.5米。汉山重力墙工程长12.6米，采用M7.5浆砌石重力墙结构，基础底宽1.5米、深1米，重力墙高1.4米，顶厚0.5米。汉山护河堤工程长52米，采用M7.5浆砌石重力墙结构，基础底宽1.4米、深1米，重力墙高1.3米，顶厚0.5米，重力墙上护坡斜长6.1米，厚0.3米；生态停车场车位建设补助50万元。</t>
  </si>
  <si>
    <t>汉山村</t>
  </si>
  <si>
    <t>提供5个就业岗位，为当地村民带来经济效益，年增加收入1000元以上，村集体经济收入4万元以上。产权归村集体所有。惠及全村309户、1257人，其中：脱贫户和监测户22户、71人。</t>
  </si>
  <si>
    <t>大棚配套</t>
  </si>
  <si>
    <t>2022年方城县独树镇扳井村大棚配套实施项目</t>
  </si>
  <si>
    <t>板井小街自然村道路206米、宽3.5米</t>
  </si>
  <si>
    <t>125元/平方米</t>
  </si>
  <si>
    <t>农户、脱贫户109户参加生产种植增加收入，年增加收入2000元以上。惠及全村847户、3188人，其中：脱贫户和监测户72户、154人。</t>
  </si>
  <si>
    <t>农户、贫困户109户参加生产种植增加收入，年增加收入2000元以上。扩大贫困群众就业，覆盖脱贫户和监测户72户、154人。</t>
  </si>
  <si>
    <t>2022年方城县古庄店镇陶岗村产业大棚项目</t>
  </si>
  <si>
    <t>建设标准化养产业大棚6座，每个外棚长60米、宽8米、内棚长60米、宽7.6米。</t>
  </si>
  <si>
    <t>陶岗村</t>
  </si>
  <si>
    <t>农户、脱贫户20户参加生产种植增加收入，年增加收入800元以上，产权归属为村集体，村集体经济收入3万元以上。惠及全村820户、3445人，其中：脱贫户和监测户44户、116人。</t>
  </si>
  <si>
    <t>农户、贫困户20户参加生产种植增加收入，年增加收入800元以上，村集体经济收入3万元以上。产权归村集体所有，壮大村集体经济，扩大贫困群众就业，覆盖陶岗村脱贫户44户、116人。</t>
  </si>
  <si>
    <t>产业桥梁</t>
  </si>
  <si>
    <t>2022年方城县柳河镇高庄村扶贫产业桥梁道路修建项目</t>
  </si>
  <si>
    <t>村部至G345国道，桥长15米，桥面扩宽至5.5米；道路长30米，路面扩宽至6米。</t>
  </si>
  <si>
    <t>高庄村</t>
  </si>
  <si>
    <t>改善村内基础设施和生产生活条件，硬化和扩宽桥面和道路，惠及全村692户、2320人，其中：脱贫户和监测户69户、172人。</t>
  </si>
  <si>
    <t>改善高庄村全体村民，其中其中贫困户69户172人基础设施和生产生活条件，提高群众满意度。</t>
  </si>
  <si>
    <t>2022年方城县广阳镇镇新集村道路项目</t>
  </si>
  <si>
    <t>新修超硬材料园区至李文学庄C25砼路面，长 1000米、宽4米、厚0.18米。</t>
  </si>
  <si>
    <t>新集村</t>
  </si>
  <si>
    <t>修建该路一是解决方城县超硬材料园区务工群众300余人上下班交通问题；二是解决花生种植示范区生产运输问题。惠及全村1185户、4115人，其中：脱贫户和监测户85户、175人。</t>
  </si>
  <si>
    <t>农户、贫困户300余户参加生产种植增加收入，年增加收入5000元以上。</t>
  </si>
  <si>
    <t>产业漫水桥</t>
  </si>
  <si>
    <t>2022年方城县广阳镇镇西张庄村漫水桥南岸挡土墙项目</t>
  </si>
  <si>
    <t>漫水桥南岸挡土墙</t>
  </si>
  <si>
    <t>西张庄村</t>
  </si>
  <si>
    <t>改善村内基础设施和生产生活条件，惠及全村692户、2320人，其中：脱贫户和监测户69户、172人。</t>
  </si>
  <si>
    <t>改善西张庄村全体村民，其中其中贫困户69户、172人基础设施和生产生活条件，提高群众满意度。</t>
  </si>
  <si>
    <t>2022年方城县广阳镇官坡岭村蔬菜大棚项目</t>
  </si>
  <si>
    <t>新修官坡岭村蔬菜大棚6个。</t>
  </si>
  <si>
    <t>官坡岭村</t>
  </si>
  <si>
    <t>广阳镇政府</t>
  </si>
  <si>
    <t>该村位于广阳镇振兴示范片区内，其可解决本村农户种植特色产业，增加农户收入。惠及全村700户、2468人，其中：脱贫户和监测户43户、104人。</t>
  </si>
  <si>
    <t>农户、贫困户参加生产种植增加收入，年增加收入5000元以上，产权归村集体所有，壮大村集体经济，扩大贫困群众就业。</t>
  </si>
  <si>
    <t>2.2光荣社产业扶贫项目</t>
  </si>
  <si>
    <t>2022年拐河镇35个互助光荣农作物种植专业合作社种植项目</t>
  </si>
  <si>
    <t>土地入股、合作社统一经营。进行种植、养殖生产资料补贴。务工吸纳贫困户，每户务工增加收益；流转土地，增加村集体收益；每户实现分红，覆盖全镇的贫困户和脱贫人口。</t>
  </si>
  <si>
    <t>脱贫人口按照人均1000元标准补助标准。</t>
  </si>
  <si>
    <t>乡镇政府、乡村振兴局</t>
  </si>
  <si>
    <t>带动脱贫人口2742人发展生产，人年均增加经营性收入1000元以上。</t>
  </si>
  <si>
    <t>带动脱贫人口发展生产，人年均增加经营性收入1000元以上。</t>
  </si>
  <si>
    <t>2022年小史店镇42个互助光荣作社中草药、红薯种植项目</t>
  </si>
  <si>
    <t>土地入股、合作社统一经营。进行种植、养殖生产资料补贴。务工吸纳贫困户，每户务工增加收益；流转土地，增加村集体收益；每户实现分红，覆盖全镇的所有脱贫户和脱贫人口。</t>
  </si>
  <si>
    <t>小史店</t>
  </si>
  <si>
    <t>带动脱贫人口3858人发展生产，人年均增加经营性收入1000元以上。</t>
  </si>
  <si>
    <t>2022年四里店镇38个光荣互助农作物种植专业合作社</t>
  </si>
  <si>
    <t>带动脱贫人口3466人发展生产，人年均增加经营性收入1000元以上。</t>
  </si>
  <si>
    <t>2022年广阳镇38个光荣互助农作物种植专业合作社</t>
  </si>
  <si>
    <t>土地入股、合作社统一经营。进行种植、养殖生产资料补贴。进行种植、养殖生产资料补贴。务工吸纳贫困户，每户务工增加收益；流转土地，增加村集体收益；每户实现分红，覆盖全镇的所有脱贫户和脱贫人口。</t>
  </si>
  <si>
    <t>带动脱贫人口3397人发展生产，人年均增加经营性收入1000元以上。</t>
  </si>
  <si>
    <t>2022年杨楼镇40个互助光荣农产品种植专业合作社</t>
  </si>
  <si>
    <t>带动脱贫人口3280人发展生产，人年均增加经营性收入1000元以上。</t>
  </si>
  <si>
    <t>2022年柳河镇25个互助光荣专业合作社玉米种植项目</t>
  </si>
  <si>
    <t>带动脱贫人口2208人发展生产，人年均增加经营性收入1000元以上。</t>
  </si>
  <si>
    <t>2022年清河镇35个互助光荣农作物种植专业合作社</t>
  </si>
  <si>
    <t>带动脱贫人口3500人发展生产，人年均增加经营性收入1000元以上。</t>
  </si>
  <si>
    <t>2022年袁店回族乡9个互助光荣农作物种植专业合作社种植项目</t>
  </si>
  <si>
    <t>土地入股、合作社统一经营。进行种植、养殖生产资料补贴。务工吸纳贫困户，每户务工增加收益；流转土地，增加村集体收益；每户实现分红，覆盖全乡的所有脱贫户和脱贫人口。</t>
  </si>
  <si>
    <t>带动脱贫人口505人发展生产，人年均增加经营性收入1000元以上。</t>
  </si>
  <si>
    <t>2022年古庄店镇40个互助光荣种植专业合作社种植项目</t>
  </si>
  <si>
    <t>带动脱贫人口2605人发展生产，人年均增加经营性收入1000元以上。</t>
  </si>
  <si>
    <t>2022年券桥镇26个互助光荣农作物种植专业合作社种植项目</t>
  </si>
  <si>
    <t>带动脱贫人口2316人发展生产，人年均增加经营性收入1000元以上。</t>
  </si>
  <si>
    <t>2022年独树镇44个互助光荣农作物种植专业合作社种植项目</t>
  </si>
  <si>
    <t>带动脱贫人口4160人发展生产，人年均增加经营性收入1000元以上。</t>
  </si>
  <si>
    <t>2022年二郎庙互助光荣农作物种植专业合作社种植项目</t>
  </si>
  <si>
    <t>二郎庙</t>
  </si>
  <si>
    <t>带动脱贫人口1810人发展生产，人年均增加经营性收入1000元以上。</t>
  </si>
  <si>
    <t xml:space="preserve"> 2022年杨集乡镇36个互助光荣农作物种植专业合作社种植项目</t>
  </si>
  <si>
    <t>带动脱贫人口2018人发展生产，人年均增加经营性收入1000元以上。</t>
  </si>
  <si>
    <t xml:space="preserve"> 2022年赵河镇48个互助光荣农作物种植专业合作社种植项目</t>
  </si>
  <si>
    <t>带动脱贫人口3016人发展生产，人年均增加经营性收入1000元以上。</t>
  </si>
  <si>
    <t xml:space="preserve"> 2022年博望镇51个互助光荣农作物种植专业合作社种植项目</t>
  </si>
  <si>
    <t>带动脱贫人口3063人发展生产，人年均增加经营性收入1000元以上。</t>
  </si>
  <si>
    <t xml:space="preserve"> 2022年赭阳办7个互助光荣农作物种植专业合作社种植项目</t>
  </si>
  <si>
    <t>赭阳办、乡村振兴局</t>
  </si>
  <si>
    <t>带动脱贫人口267人发展生产，人年均增加经营性收入1000元以上。</t>
  </si>
  <si>
    <t xml:space="preserve"> 2022年广安办6个互助光荣农作物种植专业合作社种植项目</t>
  </si>
  <si>
    <t>广安办、乡村振兴局</t>
  </si>
  <si>
    <t>带动脱贫人口467人发展生产，人年均增加经营性收入1000元以上。</t>
  </si>
  <si>
    <t>2.3教育扶贫项目</t>
  </si>
  <si>
    <t>能力建设</t>
  </si>
  <si>
    <t>2022年方城县贫困家庭高职高专学生“雨露计划”补贴</t>
  </si>
  <si>
    <t>为900名贫困家庭高职高专学生“雨露计划”补贴资金，对150名建档立卡人口短期技能培训补贴</t>
  </si>
  <si>
    <t>相关乡镇</t>
  </si>
  <si>
    <t>为900名贫困家庭高职高专学生“雨露计划”补贴资金，对150名建档立卡人口短期技能培训补贴，增加贫困家庭学员创业就业能力。</t>
  </si>
  <si>
    <t>为贫困家庭高职高专学生“雨露计划”补贴,增加贫困家庭学员创业就业能力。</t>
  </si>
  <si>
    <t>2.4烟叶特色支柱产业项目</t>
  </si>
  <si>
    <t>2.4.1烟叶育苗</t>
  </si>
  <si>
    <t>可实现服务烟农约262户，植烟面积可达到5820亩，每亩经济效益0.4万元，实现产值约2322万元，平均增加村集体经济收入10元。其中：带动脱贫户262户，户均增加收入3万元。</t>
  </si>
  <si>
    <t>实现服务烟农约262户，植烟面积可达到5820亩，带动脱贫人口262人务工就业。增加务工收入1.5元。</t>
  </si>
  <si>
    <t>清河双河村烟叶育苗大棚项目</t>
  </si>
  <si>
    <t>新建25米x40米大棚25个。</t>
  </si>
  <si>
    <t>双河村</t>
  </si>
  <si>
    <t>县政府烟叶办</t>
  </si>
  <si>
    <t>可实现服务烟农约130户，植烟面积可达到2900亩，每亩经济效益0.4万元，实现产值约1160万元，增加村集体经济收入10元。其中：带动脱贫户130户，户均增加收入3万元。</t>
  </si>
  <si>
    <t>实现服务烟农约130户，植烟面积可达到2900亩，带动脱贫人口130人务工就业。户均增加务工收入1.5万元。</t>
  </si>
  <si>
    <t>古庄店仓里村烟叶育苗大棚项目</t>
  </si>
  <si>
    <t>新建8米x58米大棚19个。</t>
  </si>
  <si>
    <t>可实现服务烟农约132户，植烟面积可达到2920亩，每亩经济效益0.4万元，实现产值约1168万元，增加村集体经济收入11元。其中：带动邻村脱贫户132户，户均增加收入3万元。</t>
  </si>
  <si>
    <t>实现服务烟农约132户，植烟面积可达到2920亩，带动脱贫人口132人务工就业。户均增加务工收入1.5万元。</t>
  </si>
  <si>
    <t>育苗托盘采购</t>
  </si>
  <si>
    <t>34*68CM托盘60000个，单价4.8元/个</t>
  </si>
  <si>
    <t>项目乡镇</t>
  </si>
  <si>
    <t>可实现服务烟农约262户，植烟面积可达到5820亩，每亩经济效益0.4万元，实现产值约2322万元，增加村集体经济收入10元。其中：带动脱贫户262户，户均增加收入3万元。</t>
  </si>
  <si>
    <t>实现服务烟农约262户，植烟面积可达到5820亩，带动脱贫人口262人务工就业。户均增加务工收入1.5万元。</t>
  </si>
  <si>
    <t>育苗基质采购</t>
  </si>
  <si>
    <t>0.05m³/袋、6000袋，单价30元/袋</t>
  </si>
  <si>
    <t>2.4.2烟叶炕房、煤改电项目</t>
  </si>
  <si>
    <t>可实现服务烟农约310户，植烟面积可达到6200亩，每亩经济效益0.4万元，实现产值约2480万元，增加村集体经济收入109元。其中：带动脱贫户930户，户均增加收入3万元。</t>
  </si>
  <si>
    <t>可实现服务烟农约310户，植烟面积可达到6200亩，每亩经济效益0.4万元，实现产值约2480万元，其中：带动脱贫户930人务工，户均增加务工收入1.5万元。</t>
  </si>
  <si>
    <t>杨集镇烟叶移动式密集烤房建设项目</t>
  </si>
  <si>
    <t>在杨集镇建设30个移动式密集烤房，每个建筑面积长9.5米*高3.5米*宽2.8米，配套生物质燃烧室，配套烤房移动设施。</t>
  </si>
  <si>
    <t>可实现服务烟农约30户，植烟面积可达到600亩，每亩经济效益0.4万元，实现产值约240万元，增加村集体经济收入10.6元。其中：带动脱贫户90户，户均增加收入3万元。</t>
  </si>
  <si>
    <t>实现服务烟农约30户，植烟面积可达到600亩，带动脱贫人口90人务工就业。户均增加务工收入1.5万元。</t>
  </si>
  <si>
    <t>柳河镇烟叶移动式密集烤房建设项目</t>
  </si>
  <si>
    <t>在柳河镇建设20个移动式密集烤房，每个建筑面积长9.5米*高3.5米*宽2.8米，配套生物质燃烧室，配套烤房移动设施。</t>
  </si>
  <si>
    <t>可实现服务烟农约20户，植烟面积可达到400亩，每亩经济效益0.4万元，实现产值约160万元，增加村集体经济收入7.1元。其中：带动脱贫户60户，户均增加收入3万元。</t>
  </si>
  <si>
    <t>实现服务烟农约20户，植烟面积可达到400亩，带动脱贫人口60人务工就业。户均增加务工收入1.5万元。</t>
  </si>
  <si>
    <t>清河镇烟叶移动式密集烤房建设项目</t>
  </si>
  <si>
    <t>在清河镇建设40个移动式密集烤房，每个建筑面积长9.5米*高3.5米*宽2.8米，配套生物质燃烧室，配套烤房移动设施。</t>
  </si>
  <si>
    <t>可实现服务烟农约40户，植烟面积可达到800亩，每亩经济效益0.4万元，实现产值约320万元，增加村集体经济收入14.8元。其中：带动脱贫户120户，户均增加收入3万元。</t>
  </si>
  <si>
    <t>实现服务烟农约40户，植烟面积可达到800亩，带动脱贫人口120人务工就业。户均增加务工收入1.5万元。</t>
  </si>
  <si>
    <t>2022年袁店乡烟叶移动式密集烤房建设项目</t>
  </si>
  <si>
    <t>在袁店乡建设10个移动式密集烤房，每个建筑面积长9.5米*高3.5米*宽2.8米，配套生物质燃烧室，配套烤房移动设施。</t>
  </si>
  <si>
    <t>可实现服务烟农约10户，植烟面积可达到200亩，每亩经济效益0.4万元，实现产值约80万元，增加村集体经济收入3.5元。其中：带动脱贫户30户，户均增加收入3万元。</t>
  </si>
  <si>
    <t>实现服务烟农约10户，植烟面积可达到200亩，带动脱贫人口30人务工就业。户均增加务工收入1.5万元。</t>
  </si>
  <si>
    <t>广阳镇烟叶移动式密集烤房建设项目</t>
  </si>
  <si>
    <t>在广阳镇建设70个移动式密集烤房，每个建筑面积长9.5米*高3.5米*宽2.8米，配套生物质燃烧室，配套烤房移动设施。</t>
  </si>
  <si>
    <t>可实现服务烟农约70户，植烟面积可达到1400亩，每亩经济效益0.4万元，实现产值约560万元，增加村集体经济收入24.6元。其中：带动脱贫户210户，户均增加收入3万元。</t>
  </si>
  <si>
    <t>实现服务烟农约210户，植烟面积可达到1400亩，带动脱贫人口210人务工就业。户均增加务工收入1.5万元。</t>
  </si>
  <si>
    <t>古庄店镇烟叶移动式密集烤房建设项目</t>
  </si>
  <si>
    <t>在古庄店镇建设20个移动式密集烤房，每个建筑面积长9.5米*高3.5米*宽2.8米，配套生物质燃烧室，配套烤房移动设施。</t>
  </si>
  <si>
    <t>杨楼镇烟叶移动式密集烤房建设项目</t>
  </si>
  <si>
    <t>在杨楼镇建设30个移动式密集烤房，每个建筑面积长9.5米*高3.5米*宽2.8米，配套生物质燃烧室，配套烤房移动设施。</t>
  </si>
  <si>
    <t>赵河镇烟叶移动式密集烤房建设项目</t>
  </si>
  <si>
    <t>在赵河镇建设20个移动式密集烤房，每个建筑面积长9.5米*高3.5米*宽2.8米，配套生物质燃烧室，配套烤房移动设施。</t>
  </si>
  <si>
    <t>可实现服务烟农约20户，植烟面积可达到400亩，每亩经济效益0.4万元，实现产值约160万元，增加村集体经济收入7元。其中：带动脱贫户60户，户均增加收入3万元。</t>
  </si>
  <si>
    <t>独树镇烟叶移动式密集烤房建设项目</t>
  </si>
  <si>
    <t>在独树镇建设20个移动式密集烤房，每个建筑面积长9.5米*高3.5米*宽2.8米，配套生物质燃烧室，配套烤房移动设施。</t>
  </si>
  <si>
    <t>博望镇烟叶移动式密集烤房建设项目</t>
  </si>
  <si>
    <t>在博望镇建设10个移动式密集烤房，每个建筑面积长9.5米*高3.5米*宽2.8米，配套生物质燃烧室，配套烤房移动设施。</t>
  </si>
  <si>
    <t>2022年小史店镇烟叶移动式密集烤房建设项目</t>
  </si>
  <si>
    <t>在小史店镇建设30个移动式密集烤房，每个建筑面积长9.5米*高3.5米*宽2.8米，配套生物质燃烧室，配套烤房移动设施。</t>
  </si>
  <si>
    <t>二郎庙镇烟叶移动式密集烤房建设项目</t>
  </si>
  <si>
    <t>在二郎镇建设10个移动式密集烤房，每个建筑面积长9.5米*高3.5米*宽2.8米，配套生物质燃烧室，配套烤房移动设施。</t>
  </si>
  <si>
    <t>2.4.3烟炕煤改电项目</t>
  </si>
  <si>
    <t>烟炕煤改电项目</t>
  </si>
  <si>
    <t>烟炕煤改电项目500座，配套25%资金</t>
  </si>
  <si>
    <t>可实现服务烟农约310户，植烟面积可达到6200亩，每亩经济效益0.4万元，实现产值约2480万元。</t>
  </si>
  <si>
    <t>可实现服务烟农约310户，植烟面积可达到6200亩，实现产值约2480万元。</t>
  </si>
  <si>
    <t>2.52022年交通局巩固拓展脱贫攻坚成果衔接乡村振兴基础设施产业旅游项目</t>
  </si>
  <si>
    <t>产业旅游道理</t>
  </si>
  <si>
    <t>环七峰山旅游道路改造项目</t>
  </si>
  <si>
    <t>尹店鲁姚路口至花沟段新修道路10公里，路基宽9.5米，路面宽6.5米，沥青混凝土路面，路面结构层为3厘米厚细粒层式沥青混凝土+粘层+4厘米厚中粒式沥青混凝土+透层封层+18厘米厚水泥稳定碎石基层+18厘米厚水泥稳定砂砾基层+40厘米厚垫层。</t>
  </si>
  <si>
    <t>尹店、花沟</t>
  </si>
  <si>
    <t>项目建成后，方便群众出行，带动沿线农民增收，提高群众满意度，带动产业旅游发展。</t>
  </si>
  <si>
    <t>2.6方城县公益岗项目</t>
  </si>
  <si>
    <t xml:space="preserve">公益岗位 </t>
  </si>
  <si>
    <t>2022年方城县公益岗</t>
  </si>
  <si>
    <t>脱贫户安排公益岗位1111人。</t>
  </si>
  <si>
    <t>人均3600元</t>
  </si>
  <si>
    <t>有关乡镇</t>
  </si>
  <si>
    <t>人社局</t>
  </si>
  <si>
    <t>安排公益岗位1111人，增加脱贫户收入。</t>
  </si>
  <si>
    <t>2.7金融扶贫贴息</t>
  </si>
  <si>
    <t>金融扶贫</t>
  </si>
  <si>
    <t>2022年方城县金融扶贫贴息项目</t>
  </si>
  <si>
    <t>对实施金融扶贫的企业及小额信贷户进行贷款贴息</t>
  </si>
  <si>
    <t>相关企业</t>
  </si>
  <si>
    <t>乡村振兴局、财政局</t>
  </si>
  <si>
    <t>对实施金融扶贫的企业和小额信贷户2760余户进行贷款贴息</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</si>
</sst>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00_ "/>
    <numFmt numFmtId="177" formatCode="0_ "/>
  </numFmts>
  <fonts count="29">
    <font>
      <sz val="11"/>
      <color indexed="8"/>
      <name val="宋体"/>
      <charset val="134"/>
    </font>
    <font>
      <sz val="12"/>
      <name val="宋体"/>
      <charset val="134"/>
    </font>
    <font>
      <b/>
      <sz val="11"/>
      <name val="仿宋"/>
      <charset val="134"/>
    </font>
    <font>
      <sz val="11"/>
      <name val="仿宋"/>
      <charset val="134"/>
    </font>
    <font>
      <sz val="10"/>
      <name val="宋体"/>
      <charset val="134"/>
    </font>
    <font>
      <sz val="12"/>
      <name val="黑体"/>
      <charset val="134"/>
    </font>
    <font>
      <sz val="12"/>
      <name val="仿宋"/>
      <charset val="134"/>
    </font>
    <font>
      <sz val="22"/>
      <name val="方正小标宋简体"/>
      <charset val="134"/>
    </font>
    <font>
      <b/>
      <sz val="10"/>
      <name val="宋体"/>
      <charset val="134"/>
    </font>
    <font>
      <sz val="10"/>
      <color indexed="10"/>
      <name val="宋体"/>
      <charset val="134"/>
    </font>
    <font>
      <sz val="10"/>
      <color indexed="8"/>
      <name val="宋体"/>
      <charset val="134"/>
    </font>
    <font>
      <i/>
      <sz val="11"/>
      <color indexed="23"/>
      <name val="宋体"/>
      <charset val="0"/>
    </font>
    <font>
      <sz val="11"/>
      <color indexed="8"/>
      <name val="宋体"/>
      <charset val="0"/>
    </font>
    <font>
      <sz val="11"/>
      <color indexed="9"/>
      <name val="宋体"/>
      <charset val="0"/>
    </font>
    <font>
      <sz val="11"/>
      <color indexed="60"/>
      <name val="宋体"/>
      <charset val="0"/>
    </font>
    <font>
      <b/>
      <sz val="18"/>
      <color indexed="62"/>
      <name val="宋体"/>
      <charset val="134"/>
    </font>
    <font>
      <b/>
      <sz val="11"/>
      <color indexed="63"/>
      <name val="宋体"/>
      <charset val="0"/>
    </font>
    <font>
      <sz val="11"/>
      <color indexed="10"/>
      <name val="宋体"/>
      <charset val="0"/>
    </font>
    <font>
      <b/>
      <sz val="15"/>
      <color indexed="62"/>
      <name val="宋体"/>
      <charset val="134"/>
    </font>
    <font>
      <u/>
      <sz val="11"/>
      <color indexed="12"/>
      <name val="宋体"/>
      <charset val="0"/>
    </font>
    <font>
      <sz val="11"/>
      <color indexed="62"/>
      <name val="宋体"/>
      <charset val="0"/>
    </font>
    <font>
      <b/>
      <sz val="11"/>
      <color indexed="62"/>
      <name val="宋体"/>
      <charset val="134"/>
    </font>
    <font>
      <b/>
      <sz val="13"/>
      <color indexed="62"/>
      <name val="宋体"/>
      <charset val="134"/>
    </font>
    <font>
      <u/>
      <sz val="11"/>
      <color indexed="20"/>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4"/>
        <bgColor indexed="64"/>
      </patternFill>
    </fill>
    <fill>
      <patternFill patternType="solid">
        <fgColor indexed="26"/>
        <bgColor indexed="64"/>
      </patternFill>
    </fill>
    <fill>
      <patternFill patternType="solid">
        <fgColor indexed="29"/>
        <bgColor indexed="64"/>
      </patternFill>
    </fill>
    <fill>
      <patternFill patternType="solid">
        <fgColor indexed="51"/>
        <bgColor indexed="64"/>
      </patternFill>
    </fill>
    <fill>
      <patternFill patternType="solid">
        <fgColor indexed="22"/>
        <bgColor indexed="64"/>
      </patternFill>
    </fill>
    <fill>
      <patternFill patternType="solid">
        <fgColor indexed="47"/>
        <bgColor indexed="64"/>
      </patternFill>
    </fill>
    <fill>
      <patternFill patternType="solid">
        <fgColor indexed="31"/>
        <bgColor indexed="64"/>
      </patternFill>
    </fill>
    <fill>
      <patternFill patternType="solid">
        <fgColor indexed="49"/>
        <bgColor indexed="64"/>
      </patternFill>
    </fill>
    <fill>
      <patternFill patternType="solid">
        <fgColor indexed="55"/>
        <bgColor indexed="64"/>
      </patternFill>
    </fill>
    <fill>
      <patternFill patternType="solid">
        <fgColor indexed="53"/>
        <bgColor indexed="64"/>
      </patternFill>
    </fill>
    <fill>
      <patternFill patternType="solid">
        <fgColor indexed="27"/>
        <bgColor indexed="64"/>
      </patternFill>
    </fill>
    <fill>
      <patternFill patternType="solid">
        <fgColor indexed="42"/>
        <bgColor indexed="64"/>
      </patternFill>
    </fill>
    <fill>
      <patternFill patternType="solid">
        <fgColor indexed="43"/>
        <bgColor indexed="64"/>
      </patternFill>
    </fill>
    <fill>
      <patternFill patternType="solid">
        <fgColor indexed="57"/>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7" borderId="0" applyNumberFormat="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2" fillId="3" borderId="0" applyNumberFormat="0" applyBorder="0" applyAlignment="0" applyProtection="0">
      <alignment vertical="center"/>
    </xf>
    <xf numFmtId="0" fontId="20" fillId="9" borderId="13" applyNumberFormat="0" applyAlignment="0" applyProtection="0">
      <alignment vertical="center"/>
    </xf>
    <xf numFmtId="0" fontId="14" fillId="6" borderId="0" applyNumberFormat="0" applyBorder="0" applyAlignment="0" applyProtection="0">
      <alignment vertical="center"/>
    </xf>
    <xf numFmtId="0" fontId="12" fillId="8" borderId="0" applyNumberFormat="0" applyBorder="0" applyAlignment="0" applyProtection="0">
      <alignment vertical="center"/>
    </xf>
    <xf numFmtId="0" fontId="13" fillId="8" borderId="0" applyNumberFormat="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5" borderId="10" applyNumberFormat="0" applyFont="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6" borderId="0" applyNumberFormat="0" applyBorder="0" applyAlignment="0" applyProtection="0">
      <alignment vertical="center"/>
    </xf>
    <xf numFmtId="0" fontId="11" fillId="0" borderId="0" applyNumberFormat="0" applyFill="0" applyBorder="0" applyAlignment="0" applyProtection="0">
      <alignment vertical="center"/>
    </xf>
    <xf numFmtId="0" fontId="18" fillId="0" borderId="12" applyNumberFormat="0" applyFill="0" applyAlignment="0" applyProtection="0">
      <alignment vertical="center"/>
    </xf>
    <xf numFmtId="0" fontId="22" fillId="0" borderId="12" applyNumberFormat="0" applyFill="0" applyAlignment="0" applyProtection="0">
      <alignment vertical="center"/>
    </xf>
    <xf numFmtId="0" fontId="21" fillId="0" borderId="14" applyNumberFormat="0" applyFill="0" applyAlignment="0" applyProtection="0">
      <alignment vertical="center"/>
    </xf>
    <xf numFmtId="0" fontId="13" fillId="4" borderId="0" applyNumberFormat="0" applyBorder="0" applyAlignment="0" applyProtection="0">
      <alignment vertical="center"/>
    </xf>
    <xf numFmtId="0" fontId="16" fillId="3" borderId="11" applyNumberFormat="0" applyAlignment="0" applyProtection="0">
      <alignment vertical="center"/>
    </xf>
    <xf numFmtId="0" fontId="13" fillId="9" borderId="0" applyNumberFormat="0" applyBorder="0" applyAlignment="0" applyProtection="0">
      <alignment vertical="center"/>
    </xf>
    <xf numFmtId="0" fontId="24" fillId="3" borderId="13" applyNumberFormat="0" applyAlignment="0" applyProtection="0">
      <alignment vertical="center"/>
    </xf>
    <xf numFmtId="0" fontId="25" fillId="12" borderId="15" applyNumberFormat="0" applyAlignment="0" applyProtection="0">
      <alignment vertical="center"/>
    </xf>
    <xf numFmtId="0" fontId="26" fillId="0" borderId="16" applyNumberFormat="0" applyFill="0" applyAlignment="0" applyProtection="0">
      <alignment vertical="center"/>
    </xf>
    <xf numFmtId="0" fontId="13" fillId="13" borderId="0" applyNumberFormat="0" applyBorder="0" applyAlignment="0" applyProtection="0">
      <alignment vertical="center"/>
    </xf>
    <xf numFmtId="0" fontId="12" fillId="15" borderId="0" applyNumberFormat="0" applyBorder="0" applyAlignment="0" applyProtection="0">
      <alignment vertical="center"/>
    </xf>
    <xf numFmtId="0" fontId="27" fillId="0" borderId="17" applyNumberFormat="0" applyFill="0" applyAlignment="0" applyProtection="0">
      <alignment vertical="center"/>
    </xf>
    <xf numFmtId="0" fontId="28" fillId="15" borderId="0" applyNumberFormat="0" applyBorder="0" applyAlignment="0" applyProtection="0">
      <alignment vertical="center"/>
    </xf>
    <xf numFmtId="0" fontId="14" fillId="16" borderId="0" applyNumberFormat="0" applyBorder="0" applyAlignment="0" applyProtection="0">
      <alignment vertical="center"/>
    </xf>
    <xf numFmtId="0" fontId="13" fillId="11" borderId="0" applyNumberFormat="0" applyBorder="0" applyAlignment="0" applyProtection="0">
      <alignment vertical="center"/>
    </xf>
    <xf numFmtId="0" fontId="12" fillId="10" borderId="0" applyNumberFormat="0" applyBorder="0" applyAlignment="0" applyProtection="0">
      <alignment vertical="center"/>
    </xf>
    <xf numFmtId="0" fontId="12" fillId="14" borderId="0" applyNumberFormat="0" applyBorder="0" applyAlignment="0" applyProtection="0">
      <alignment vertical="center"/>
    </xf>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3" fillId="12" borderId="0" applyNumberFormat="0" applyBorder="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13" fillId="11" borderId="0" applyNumberFormat="0" applyBorder="0" applyAlignment="0" applyProtection="0">
      <alignment vertical="center"/>
    </xf>
    <xf numFmtId="0" fontId="12" fillId="4" borderId="0" applyNumberFormat="0" applyBorder="0" applyAlignment="0" applyProtection="0">
      <alignment vertical="center"/>
    </xf>
    <xf numFmtId="0" fontId="13" fillId="4" borderId="0" applyNumberFormat="0" applyBorder="0" applyAlignment="0" applyProtection="0">
      <alignment vertical="center"/>
    </xf>
    <xf numFmtId="0" fontId="13" fillId="17" borderId="0" applyNumberFormat="0" applyBorder="0" applyAlignment="0" applyProtection="0">
      <alignment vertical="center"/>
    </xf>
    <xf numFmtId="0" fontId="12" fillId="15" borderId="0" applyNumberFormat="0" applyBorder="0" applyAlignment="0" applyProtection="0">
      <alignment vertical="center"/>
    </xf>
    <xf numFmtId="0" fontId="13" fillId="17" borderId="0" applyNumberFormat="0" applyBorder="0" applyAlignment="0" applyProtection="0">
      <alignment vertical="center"/>
    </xf>
  </cellStyleXfs>
  <cellXfs count="44">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6" fillId="0" borderId="0" xfId="0" applyFont="1" applyFill="1" applyBorder="1" applyAlignment="1">
      <alignment horizontal="center" vertical="center" wrapText="1"/>
    </xf>
    <xf numFmtId="177" fontId="6"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177" fontId="7"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177" fontId="8" fillId="0" borderId="0"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177" fontId="5" fillId="0" borderId="3"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177" fontId="5" fillId="0" borderId="5"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4" fillId="0" borderId="1" xfId="0" applyFont="1" applyFill="1" applyBorder="1" applyAlignment="1">
      <alignment vertical="center"/>
    </xf>
    <xf numFmtId="0" fontId="4"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176" fontId="4" fillId="0" borderId="3" xfId="0" applyNumberFormat="1" applyFont="1" applyFill="1" applyBorder="1" applyAlignment="1">
      <alignment horizontal="center" vertical="center" wrapText="1"/>
    </xf>
    <xf numFmtId="0" fontId="10"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P131"/>
  <sheetViews>
    <sheetView tabSelected="1" workbookViewId="0">
      <selection activeCell="A2" sqref="A2:P2"/>
    </sheetView>
  </sheetViews>
  <sheetFormatPr defaultColWidth="9" defaultRowHeight="21.95" customHeight="1"/>
  <cols>
    <col min="1" max="2" width="5" style="5" customWidth="1"/>
    <col min="3" max="3" width="5.12962962962963" style="6" customWidth="1"/>
    <col min="4" max="4" width="16.8888888888889" style="6" customWidth="1"/>
    <col min="5" max="5" width="23.2222222222222" style="6" customWidth="1"/>
    <col min="6" max="6" width="6.66666666666667" style="7" customWidth="1"/>
    <col min="7" max="7" width="5.77777777777778" style="6" customWidth="1"/>
    <col min="8" max="8" width="6.22222222222222" style="6" customWidth="1"/>
    <col min="9" max="9" width="10.7777777777778" style="6" customWidth="1"/>
    <col min="10" max="10" width="8.37962962962963" style="6" customWidth="1"/>
    <col min="11" max="11" width="7.44444444444444" style="6" customWidth="1"/>
    <col min="12" max="12" width="8.22222222222222" style="6" customWidth="1"/>
    <col min="13" max="13" width="11" style="6" customWidth="1"/>
    <col min="14" max="14" width="7.5" style="6" customWidth="1"/>
    <col min="15" max="15" width="23.6296296296296" style="6" customWidth="1"/>
    <col min="16" max="16" width="17" style="6" customWidth="1"/>
    <col min="17" max="16384" width="9" style="1"/>
  </cols>
  <sheetData>
    <row r="1" s="1" customFormat="1" ht="24" customHeight="1" spans="1:16">
      <c r="A1" s="8" t="s">
        <v>0</v>
      </c>
      <c r="B1" s="8"/>
      <c r="C1" s="8"/>
      <c r="D1" s="9"/>
      <c r="E1" s="6"/>
      <c r="F1" s="10"/>
      <c r="G1" s="6"/>
      <c r="H1" s="6"/>
      <c r="I1" s="6"/>
      <c r="J1" s="6"/>
      <c r="K1" s="6"/>
      <c r="L1" s="6"/>
      <c r="M1" s="6"/>
      <c r="N1" s="6"/>
      <c r="O1" s="6"/>
      <c r="P1" s="6"/>
    </row>
    <row r="2" s="1" customFormat="1" ht="66" customHeight="1" spans="1:16">
      <c r="A2" s="11" t="s">
        <v>1</v>
      </c>
      <c r="B2" s="11"/>
      <c r="C2" s="11"/>
      <c r="D2" s="11"/>
      <c r="E2" s="11"/>
      <c r="F2" s="12"/>
      <c r="G2" s="11"/>
      <c r="H2" s="11"/>
      <c r="I2" s="11"/>
      <c r="J2" s="11"/>
      <c r="K2" s="11"/>
      <c r="L2" s="11"/>
      <c r="M2" s="11"/>
      <c r="N2" s="11"/>
      <c r="O2" s="11"/>
      <c r="P2" s="11"/>
    </row>
    <row r="3" s="1" customFormat="1" ht="18.75" customHeight="1" spans="1:16">
      <c r="A3" s="5"/>
      <c r="B3" s="13"/>
      <c r="C3" s="13"/>
      <c r="D3" s="13"/>
      <c r="E3" s="13"/>
      <c r="F3" s="14"/>
      <c r="G3" s="13"/>
      <c r="H3" s="13"/>
      <c r="I3" s="13"/>
      <c r="J3" s="13"/>
      <c r="K3" s="13"/>
      <c r="L3" s="13"/>
      <c r="M3" s="13"/>
      <c r="N3" s="13"/>
      <c r="O3" s="13"/>
      <c r="P3" s="6"/>
    </row>
    <row r="4" s="1" customFormat="1" ht="33" customHeight="1" spans="1:16">
      <c r="A4" s="15" t="s">
        <v>2</v>
      </c>
      <c r="B4" s="16" t="s">
        <v>3</v>
      </c>
      <c r="C4" s="17" t="s">
        <v>4</v>
      </c>
      <c r="D4" s="17" t="s">
        <v>5</v>
      </c>
      <c r="E4" s="17" t="s">
        <v>6</v>
      </c>
      <c r="F4" s="18" t="s">
        <v>7</v>
      </c>
      <c r="G4" s="17" t="s">
        <v>8</v>
      </c>
      <c r="H4" s="17" t="s">
        <v>9</v>
      </c>
      <c r="I4" s="37" t="s">
        <v>10</v>
      </c>
      <c r="J4" s="38"/>
      <c r="K4" s="38"/>
      <c r="L4" s="38"/>
      <c r="M4" s="16"/>
      <c r="N4" s="15" t="s">
        <v>11</v>
      </c>
      <c r="O4" s="15" t="s">
        <v>12</v>
      </c>
      <c r="P4" s="15" t="s">
        <v>13</v>
      </c>
    </row>
    <row r="5" s="1" customFormat="1" ht="70" customHeight="1" spans="1:16">
      <c r="A5" s="15"/>
      <c r="B5" s="19"/>
      <c r="C5" s="20"/>
      <c r="D5" s="20"/>
      <c r="E5" s="20"/>
      <c r="F5" s="21"/>
      <c r="G5" s="20"/>
      <c r="H5" s="20"/>
      <c r="I5" s="15" t="s">
        <v>14</v>
      </c>
      <c r="J5" s="15" t="s">
        <v>15</v>
      </c>
      <c r="K5" s="15" t="s">
        <v>16</v>
      </c>
      <c r="L5" s="15" t="s">
        <v>17</v>
      </c>
      <c r="M5" s="15" t="s">
        <v>18</v>
      </c>
      <c r="N5" s="15"/>
      <c r="O5" s="15"/>
      <c r="P5" s="15"/>
    </row>
    <row r="6" s="2" customFormat="1" ht="31" customHeight="1" spans="1:16">
      <c r="A6" s="22">
        <v>113</v>
      </c>
      <c r="B6" s="23"/>
      <c r="C6" s="22"/>
      <c r="D6" s="22" t="s">
        <v>19</v>
      </c>
      <c r="E6" s="24"/>
      <c r="F6" s="25"/>
      <c r="G6" s="22"/>
      <c r="H6" s="22"/>
      <c r="I6" s="24">
        <f>I7+I64+I71+I85+I103+I105+I126+I128+I130</f>
        <v>19167.31</v>
      </c>
      <c r="J6" s="24" t="e">
        <f>J7+J71+J85+J103+J105+J126+J130+#REF!</f>
        <v>#REF!</v>
      </c>
      <c r="K6" s="24" t="e">
        <f>K7+K71+K85+K103+K105+K126+K130+#REF!</f>
        <v>#REF!</v>
      </c>
      <c r="L6" s="24" t="e">
        <f>L7+L71+L85+L103+L105+L126+L130+#REF!</f>
        <v>#REF!</v>
      </c>
      <c r="M6" s="24" t="e">
        <f>M7+M71+M85+M103+M105+M126+M130+#REF!</f>
        <v>#REF!</v>
      </c>
      <c r="N6" s="22"/>
      <c r="O6" s="39"/>
      <c r="P6" s="39"/>
    </row>
    <row r="7" s="2" customFormat="1" ht="52" customHeight="1" spans="1:16">
      <c r="A7" s="22">
        <v>56</v>
      </c>
      <c r="B7" s="23"/>
      <c r="C7" s="22"/>
      <c r="D7" s="22" t="s">
        <v>20</v>
      </c>
      <c r="E7" s="24"/>
      <c r="F7" s="25"/>
      <c r="G7" s="22"/>
      <c r="H7" s="22"/>
      <c r="I7" s="24">
        <f t="shared" ref="I7:M7" si="0">I8+I9+I10+I11+I12+I13+I14+I15+I16+I17+I18+I19+I20+I21+I22+I23+I24+I25+I26+I27+I28+I29+I30+I31+I32+I33+I34+I35+I36+I37+I38+I39+I40+I41+I42+I43+I44+I45+I46+I47+I48+I49+I50+I51+I52+I53+I54+I55+I56+I57+I58+I59+I60+I61+I62+I63</f>
        <v>9600.38</v>
      </c>
      <c r="J7" s="24">
        <f>J8+J9+J10+J11+J12+J13+J14+J15+J16+J17+J18+J19+J20+J21+J22+J23+J24+J25+J26+J27+J28+J29+J30+J31+J32+J33+J34+J35+J36+J37+J38+J39+J40+J41+J42+J43+J44+J45+J46+J47+J48+J49+J50+J51+J52+J53+J54+J55+J56+J57+J58+J59+J60+J61+J62+J63</f>
        <v>3452.67</v>
      </c>
      <c r="K7" s="24">
        <f>K8+K9+K10+K11+K12+K13+K14+K15+K16+K17+K18+K19+K20+K21+K22+K23+K24+K25+K26+K27+K28+K29+K30+K31+K32+K33+K34+K35+K36+K37+K38+K39+K40+K41+K42+K43+K44+K45+K46+K47+K48+K49+K50+K51+K52+K53+K54+K55+K56+K57+K58+K59+K60+K61+K62+K63</f>
        <v>1192.46</v>
      </c>
      <c r="L7" s="24">
        <f>L8+L9+L10+L11+L12+L13+L14+L15+L16+L17+L18+L19+L20+L21+L22+L23+L24+L25+L26+L27+L28+L29+L30+L31+L32+L33+L34+L35+L36+L37+L38+L39+L40+L41+L42+L43+L44+L45+L46+L47+L48+L49+L50+L51+L52+L53+L54+L55+L56+L57+L58+L59+L60+L61+L62+L63</f>
        <v>1585.4</v>
      </c>
      <c r="M7" s="24">
        <f>M8+M9+M10+M11+M12+M13+M14+M15+M16+M17+M18+M19+M20+M21+M22+M23+M24+M25+M26+M27+M28+M29+M30+M31+M32+M33+M34+M35+M36+M37+M38+M39+M40+M41+M42+M43+M44+M45+M46+M47+M48+M49+M50+M51+M52+M53+M54+M55+M56+M57+M58+M59+M60+M61+M62+M63</f>
        <v>2610.12</v>
      </c>
      <c r="N7" s="22"/>
      <c r="O7" s="39"/>
      <c r="P7" s="39"/>
    </row>
    <row r="8" s="3" customFormat="1" ht="123" customHeight="1" spans="1:16">
      <c r="A8" s="26">
        <v>1</v>
      </c>
      <c r="B8" s="23" t="s">
        <v>21</v>
      </c>
      <c r="C8" s="22" t="s">
        <v>22</v>
      </c>
      <c r="D8" s="22" t="s">
        <v>23</v>
      </c>
      <c r="E8" s="24" t="s">
        <v>24</v>
      </c>
      <c r="F8" s="25"/>
      <c r="G8" s="22" t="s">
        <v>25</v>
      </c>
      <c r="H8" s="22" t="s">
        <v>26</v>
      </c>
      <c r="I8" s="24">
        <v>600</v>
      </c>
      <c r="J8" s="24"/>
      <c r="K8" s="40"/>
      <c r="L8" s="24">
        <v>600</v>
      </c>
      <c r="M8" s="24"/>
      <c r="N8" s="22" t="s">
        <v>27</v>
      </c>
      <c r="O8" s="39" t="s">
        <v>28</v>
      </c>
      <c r="P8" s="39" t="s">
        <v>28</v>
      </c>
    </row>
    <row r="9" s="3" customFormat="1" ht="76" customHeight="1" spans="1:16">
      <c r="A9" s="22">
        <v>2</v>
      </c>
      <c r="B9" s="23" t="s">
        <v>21</v>
      </c>
      <c r="C9" s="22" t="s">
        <v>29</v>
      </c>
      <c r="D9" s="22" t="s">
        <v>30</v>
      </c>
      <c r="E9" s="24" t="s">
        <v>31</v>
      </c>
      <c r="F9" s="25"/>
      <c r="G9" s="22" t="s">
        <v>32</v>
      </c>
      <c r="H9" s="22" t="s">
        <v>33</v>
      </c>
      <c r="I9" s="24">
        <v>49.8</v>
      </c>
      <c r="J9" s="24"/>
      <c r="K9" s="40"/>
      <c r="L9" s="24"/>
      <c r="M9" s="24">
        <v>49.8</v>
      </c>
      <c r="N9" s="22" t="s">
        <v>34</v>
      </c>
      <c r="O9" s="39" t="s">
        <v>35</v>
      </c>
      <c r="P9" s="39" t="s">
        <v>36</v>
      </c>
    </row>
    <row r="10" s="3" customFormat="1" ht="67" customHeight="1" spans="1:16">
      <c r="A10" s="26">
        <v>3</v>
      </c>
      <c r="B10" s="23" t="s">
        <v>21</v>
      </c>
      <c r="C10" s="22" t="s">
        <v>37</v>
      </c>
      <c r="D10" s="22" t="s">
        <v>38</v>
      </c>
      <c r="E10" s="24" t="s">
        <v>39</v>
      </c>
      <c r="F10" s="25"/>
      <c r="G10" s="22" t="s">
        <v>40</v>
      </c>
      <c r="H10" s="22" t="s">
        <v>41</v>
      </c>
      <c r="I10" s="24">
        <v>445</v>
      </c>
      <c r="J10" s="24"/>
      <c r="K10" s="40">
        <v>445</v>
      </c>
      <c r="L10" s="24"/>
      <c r="M10" s="24"/>
      <c r="N10" s="22" t="s">
        <v>34</v>
      </c>
      <c r="O10" s="39" t="s">
        <v>42</v>
      </c>
      <c r="P10" s="39" t="s">
        <v>43</v>
      </c>
    </row>
    <row r="11" s="3" customFormat="1" ht="77" customHeight="1" spans="1:16">
      <c r="A11" s="22">
        <v>4</v>
      </c>
      <c r="B11" s="23" t="s">
        <v>21</v>
      </c>
      <c r="C11" s="22" t="s">
        <v>44</v>
      </c>
      <c r="D11" s="22" t="s">
        <v>45</v>
      </c>
      <c r="E11" s="24" t="s">
        <v>46</v>
      </c>
      <c r="F11" s="25"/>
      <c r="G11" s="22" t="s">
        <v>25</v>
      </c>
      <c r="H11" s="22" t="s">
        <v>47</v>
      </c>
      <c r="I11" s="24">
        <v>217.4</v>
      </c>
      <c r="J11" s="24"/>
      <c r="K11" s="40"/>
      <c r="L11" s="24"/>
      <c r="M11" s="24">
        <v>217.4</v>
      </c>
      <c r="N11" s="22" t="s">
        <v>27</v>
      </c>
      <c r="O11" s="39" t="s">
        <v>48</v>
      </c>
      <c r="P11" s="39" t="s">
        <v>49</v>
      </c>
    </row>
    <row r="12" s="3" customFormat="1" ht="114" customHeight="1" spans="1:16">
      <c r="A12" s="26">
        <v>5</v>
      </c>
      <c r="B12" s="23" t="s">
        <v>21</v>
      </c>
      <c r="C12" s="22" t="s">
        <v>50</v>
      </c>
      <c r="D12" s="22" t="s">
        <v>51</v>
      </c>
      <c r="E12" s="24" t="s">
        <v>52</v>
      </c>
      <c r="F12" s="25"/>
      <c r="G12" s="22" t="s">
        <v>53</v>
      </c>
      <c r="H12" s="22" t="s">
        <v>54</v>
      </c>
      <c r="I12" s="24">
        <v>200</v>
      </c>
      <c r="J12" s="24"/>
      <c r="K12" s="40"/>
      <c r="L12" s="24">
        <v>200</v>
      </c>
      <c r="M12" s="24"/>
      <c r="N12" s="22" t="s">
        <v>55</v>
      </c>
      <c r="O12" s="39" t="s">
        <v>56</v>
      </c>
      <c r="P12" s="39" t="s">
        <v>57</v>
      </c>
    </row>
    <row r="13" s="3" customFormat="1" ht="98" customHeight="1" spans="1:16">
      <c r="A13" s="22">
        <v>6</v>
      </c>
      <c r="B13" s="23" t="s">
        <v>21</v>
      </c>
      <c r="C13" s="22" t="s">
        <v>58</v>
      </c>
      <c r="D13" s="22" t="s">
        <v>59</v>
      </c>
      <c r="E13" s="24" t="s">
        <v>60</v>
      </c>
      <c r="F13" s="25"/>
      <c r="G13" s="22" t="s">
        <v>53</v>
      </c>
      <c r="H13" s="22" t="s">
        <v>61</v>
      </c>
      <c r="I13" s="24">
        <v>150</v>
      </c>
      <c r="J13" s="24"/>
      <c r="K13" s="40"/>
      <c r="L13" s="24">
        <v>150</v>
      </c>
      <c r="M13" s="24"/>
      <c r="N13" s="22" t="s">
        <v>55</v>
      </c>
      <c r="O13" s="39" t="s">
        <v>62</v>
      </c>
      <c r="P13" s="39" t="s">
        <v>63</v>
      </c>
    </row>
    <row r="14" s="3" customFormat="1" ht="96" customHeight="1" spans="1:16">
      <c r="A14" s="26">
        <v>7</v>
      </c>
      <c r="B14" s="23" t="s">
        <v>21</v>
      </c>
      <c r="C14" s="22" t="s">
        <v>64</v>
      </c>
      <c r="D14" s="22" t="s">
        <v>65</v>
      </c>
      <c r="E14" s="24" t="s">
        <v>66</v>
      </c>
      <c r="F14" s="25"/>
      <c r="G14" s="22" t="s">
        <v>53</v>
      </c>
      <c r="H14" s="22" t="s">
        <v>67</v>
      </c>
      <c r="I14" s="24">
        <v>55</v>
      </c>
      <c r="J14" s="24"/>
      <c r="K14" s="40"/>
      <c r="L14" s="24">
        <v>55</v>
      </c>
      <c r="M14" s="24"/>
      <c r="N14" s="22" t="s">
        <v>55</v>
      </c>
      <c r="O14" s="39" t="s">
        <v>62</v>
      </c>
      <c r="P14" s="39" t="s">
        <v>63</v>
      </c>
    </row>
    <row r="15" s="3" customFormat="1" ht="62" customHeight="1" spans="1:16">
      <c r="A15" s="26">
        <v>8</v>
      </c>
      <c r="B15" s="23" t="s">
        <v>21</v>
      </c>
      <c r="C15" s="22" t="s">
        <v>29</v>
      </c>
      <c r="D15" s="22" t="s">
        <v>68</v>
      </c>
      <c r="E15" s="24" t="s">
        <v>69</v>
      </c>
      <c r="F15" s="25"/>
      <c r="G15" s="22" t="s">
        <v>70</v>
      </c>
      <c r="H15" s="22" t="s">
        <v>71</v>
      </c>
      <c r="I15" s="24">
        <v>16.37</v>
      </c>
      <c r="J15" s="24"/>
      <c r="K15" s="40"/>
      <c r="L15" s="24"/>
      <c r="M15" s="24">
        <v>16.37</v>
      </c>
      <c r="N15" s="22" t="s">
        <v>72</v>
      </c>
      <c r="O15" s="39" t="s">
        <v>73</v>
      </c>
      <c r="P15" s="39" t="s">
        <v>74</v>
      </c>
    </row>
    <row r="16" s="3" customFormat="1" ht="78.95" customHeight="1" spans="1:16">
      <c r="A16" s="26">
        <v>9</v>
      </c>
      <c r="B16" s="23" t="s">
        <v>21</v>
      </c>
      <c r="C16" s="22" t="s">
        <v>75</v>
      </c>
      <c r="D16" s="22" t="s">
        <v>76</v>
      </c>
      <c r="E16" s="24" t="s">
        <v>77</v>
      </c>
      <c r="F16" s="25"/>
      <c r="G16" s="22" t="s">
        <v>78</v>
      </c>
      <c r="H16" s="22" t="s">
        <v>79</v>
      </c>
      <c r="I16" s="24">
        <v>77.8</v>
      </c>
      <c r="J16" s="24"/>
      <c r="K16" s="40"/>
      <c r="L16" s="24"/>
      <c r="M16" s="24">
        <v>77.8</v>
      </c>
      <c r="N16" s="22" t="s">
        <v>80</v>
      </c>
      <c r="O16" s="39" t="s">
        <v>81</v>
      </c>
      <c r="P16" s="39" t="s">
        <v>82</v>
      </c>
    </row>
    <row r="17" s="3" customFormat="1" ht="85" customHeight="1" spans="1:16">
      <c r="A17" s="26">
        <v>10</v>
      </c>
      <c r="B17" s="23" t="s">
        <v>21</v>
      </c>
      <c r="C17" s="22" t="s">
        <v>75</v>
      </c>
      <c r="D17" s="22" t="s">
        <v>83</v>
      </c>
      <c r="E17" s="24" t="s">
        <v>84</v>
      </c>
      <c r="F17" s="25"/>
      <c r="G17" s="22" t="s">
        <v>85</v>
      </c>
      <c r="H17" s="22" t="s">
        <v>86</v>
      </c>
      <c r="I17" s="24">
        <v>105</v>
      </c>
      <c r="J17" s="24"/>
      <c r="K17" s="40"/>
      <c r="L17" s="24"/>
      <c r="M17" s="24">
        <v>105</v>
      </c>
      <c r="N17" s="22" t="s">
        <v>87</v>
      </c>
      <c r="O17" s="39" t="s">
        <v>88</v>
      </c>
      <c r="P17" s="39" t="s">
        <v>89</v>
      </c>
    </row>
    <row r="18" s="3" customFormat="1" ht="83" customHeight="1" spans="1:16">
      <c r="A18" s="22">
        <v>11</v>
      </c>
      <c r="B18" s="23" t="s">
        <v>21</v>
      </c>
      <c r="C18" s="22" t="s">
        <v>75</v>
      </c>
      <c r="D18" s="22" t="s">
        <v>90</v>
      </c>
      <c r="E18" s="24" t="s">
        <v>91</v>
      </c>
      <c r="F18" s="25"/>
      <c r="G18" s="22" t="s">
        <v>85</v>
      </c>
      <c r="H18" s="22" t="s">
        <v>92</v>
      </c>
      <c r="I18" s="24">
        <v>100</v>
      </c>
      <c r="J18" s="24"/>
      <c r="K18" s="40">
        <v>100</v>
      </c>
      <c r="L18" s="24"/>
      <c r="M18" s="24"/>
      <c r="N18" s="22" t="s">
        <v>87</v>
      </c>
      <c r="O18" s="39" t="s">
        <v>93</v>
      </c>
      <c r="P18" s="39" t="s">
        <v>94</v>
      </c>
    </row>
    <row r="19" s="3" customFormat="1" ht="204" customHeight="1" spans="1:16">
      <c r="A19" s="26">
        <v>12</v>
      </c>
      <c r="B19" s="23" t="s">
        <v>21</v>
      </c>
      <c r="C19" s="22" t="s">
        <v>75</v>
      </c>
      <c r="D19" s="22" t="s">
        <v>95</v>
      </c>
      <c r="E19" s="24" t="s">
        <v>96</v>
      </c>
      <c r="F19" s="25"/>
      <c r="G19" s="22" t="s">
        <v>97</v>
      </c>
      <c r="H19" s="22" t="s">
        <v>98</v>
      </c>
      <c r="I19" s="24">
        <v>160</v>
      </c>
      <c r="J19" s="24"/>
      <c r="K19" s="40"/>
      <c r="L19" s="24">
        <v>160</v>
      </c>
      <c r="M19" s="24"/>
      <c r="N19" s="22" t="s">
        <v>99</v>
      </c>
      <c r="O19" s="39" t="s">
        <v>100</v>
      </c>
      <c r="P19" s="39" t="s">
        <v>101</v>
      </c>
    </row>
    <row r="20" s="3" customFormat="1" ht="72.95" customHeight="1" spans="1:16">
      <c r="A20" s="22">
        <v>13</v>
      </c>
      <c r="B20" s="23" t="s">
        <v>21</v>
      </c>
      <c r="C20" s="22" t="s">
        <v>29</v>
      </c>
      <c r="D20" s="22" t="s">
        <v>102</v>
      </c>
      <c r="E20" s="24" t="s">
        <v>103</v>
      </c>
      <c r="F20" s="25"/>
      <c r="G20" s="22" t="s">
        <v>97</v>
      </c>
      <c r="H20" s="22" t="s">
        <v>104</v>
      </c>
      <c r="I20" s="24">
        <v>150</v>
      </c>
      <c r="J20" s="24"/>
      <c r="K20" s="40">
        <v>150</v>
      </c>
      <c r="L20" s="24"/>
      <c r="M20" s="24"/>
      <c r="N20" s="22" t="s">
        <v>34</v>
      </c>
      <c r="O20" s="39" t="s">
        <v>105</v>
      </c>
      <c r="P20" s="39" t="s">
        <v>106</v>
      </c>
    </row>
    <row r="21" s="3" customFormat="1" ht="85" customHeight="1" spans="1:16">
      <c r="A21" s="26">
        <v>14</v>
      </c>
      <c r="B21" s="23" t="s">
        <v>21</v>
      </c>
      <c r="C21" s="22" t="s">
        <v>107</v>
      </c>
      <c r="D21" s="22" t="s">
        <v>108</v>
      </c>
      <c r="E21" s="24" t="s">
        <v>109</v>
      </c>
      <c r="F21" s="25"/>
      <c r="G21" s="22" t="s">
        <v>85</v>
      </c>
      <c r="H21" s="22" t="s">
        <v>110</v>
      </c>
      <c r="I21" s="24">
        <v>50</v>
      </c>
      <c r="J21" s="24"/>
      <c r="K21" s="40">
        <v>50</v>
      </c>
      <c r="L21" s="24"/>
      <c r="M21" s="24"/>
      <c r="N21" s="22" t="s">
        <v>87</v>
      </c>
      <c r="O21" s="39" t="s">
        <v>111</v>
      </c>
      <c r="P21" s="39" t="s">
        <v>112</v>
      </c>
    </row>
    <row r="22" s="3" customFormat="1" ht="72" customHeight="1" spans="1:16">
      <c r="A22" s="22">
        <v>15</v>
      </c>
      <c r="B22" s="23" t="s">
        <v>21</v>
      </c>
      <c r="C22" s="22" t="s">
        <v>29</v>
      </c>
      <c r="D22" s="22" t="s">
        <v>113</v>
      </c>
      <c r="E22" s="24" t="s">
        <v>114</v>
      </c>
      <c r="F22" s="25" t="s">
        <v>115</v>
      </c>
      <c r="G22" s="22" t="s">
        <v>116</v>
      </c>
      <c r="H22" s="22" t="s">
        <v>117</v>
      </c>
      <c r="I22" s="24">
        <v>39.29</v>
      </c>
      <c r="J22" s="24"/>
      <c r="K22" s="40"/>
      <c r="L22" s="24"/>
      <c r="M22" s="24">
        <v>39.29</v>
      </c>
      <c r="N22" s="22" t="s">
        <v>72</v>
      </c>
      <c r="O22" s="39" t="s">
        <v>118</v>
      </c>
      <c r="P22" s="39" t="s">
        <v>119</v>
      </c>
    </row>
    <row r="23" s="3" customFormat="1" ht="95" customHeight="1" spans="1:16">
      <c r="A23" s="26">
        <v>16</v>
      </c>
      <c r="B23" s="23" t="s">
        <v>21</v>
      </c>
      <c r="C23" s="22" t="s">
        <v>120</v>
      </c>
      <c r="D23" s="22" t="s">
        <v>121</v>
      </c>
      <c r="E23" s="27" t="s">
        <v>122</v>
      </c>
      <c r="F23" s="25"/>
      <c r="G23" s="22" t="s">
        <v>116</v>
      </c>
      <c r="H23" s="22" t="s">
        <v>117</v>
      </c>
      <c r="I23" s="24">
        <v>172</v>
      </c>
      <c r="J23" s="24"/>
      <c r="K23" s="40">
        <v>172</v>
      </c>
      <c r="L23" s="24"/>
      <c r="M23" s="24"/>
      <c r="N23" s="22" t="s">
        <v>34</v>
      </c>
      <c r="O23" s="39" t="s">
        <v>123</v>
      </c>
      <c r="P23" s="39" t="s">
        <v>124</v>
      </c>
    </row>
    <row r="24" s="3" customFormat="1" ht="81" customHeight="1" spans="1:16">
      <c r="A24" s="22">
        <v>17</v>
      </c>
      <c r="B24" s="23" t="s">
        <v>21</v>
      </c>
      <c r="C24" s="22" t="s">
        <v>29</v>
      </c>
      <c r="D24" s="22" t="s">
        <v>125</v>
      </c>
      <c r="E24" s="24" t="s">
        <v>126</v>
      </c>
      <c r="F24" s="25"/>
      <c r="G24" s="22" t="s">
        <v>127</v>
      </c>
      <c r="H24" s="22" t="s">
        <v>128</v>
      </c>
      <c r="I24" s="24">
        <v>124</v>
      </c>
      <c r="J24" s="24"/>
      <c r="K24" s="40"/>
      <c r="L24" s="24"/>
      <c r="M24" s="24">
        <v>124</v>
      </c>
      <c r="N24" s="22" t="s">
        <v>72</v>
      </c>
      <c r="O24" s="39" t="s">
        <v>105</v>
      </c>
      <c r="P24" s="39" t="s">
        <v>129</v>
      </c>
    </row>
    <row r="25" s="3" customFormat="1" ht="86.1" customHeight="1" spans="1:16">
      <c r="A25" s="26">
        <v>18</v>
      </c>
      <c r="B25" s="23" t="s">
        <v>21</v>
      </c>
      <c r="C25" s="22" t="s">
        <v>107</v>
      </c>
      <c r="D25" s="22" t="s">
        <v>130</v>
      </c>
      <c r="E25" s="24" t="s">
        <v>131</v>
      </c>
      <c r="F25" s="25"/>
      <c r="G25" s="22" t="s">
        <v>85</v>
      </c>
      <c r="H25" s="22" t="s">
        <v>132</v>
      </c>
      <c r="I25" s="24">
        <v>50</v>
      </c>
      <c r="J25" s="24"/>
      <c r="K25" s="40">
        <v>50</v>
      </c>
      <c r="L25" s="24"/>
      <c r="M25" s="24"/>
      <c r="N25" s="22" t="s">
        <v>87</v>
      </c>
      <c r="O25" s="39" t="s">
        <v>133</v>
      </c>
      <c r="P25" s="39" t="s">
        <v>134</v>
      </c>
    </row>
    <row r="26" s="3" customFormat="1" ht="87" customHeight="1" spans="1:16">
      <c r="A26" s="22">
        <v>19</v>
      </c>
      <c r="B26" s="23" t="s">
        <v>21</v>
      </c>
      <c r="C26" s="22" t="s">
        <v>75</v>
      </c>
      <c r="D26" s="22" t="s">
        <v>135</v>
      </c>
      <c r="E26" s="24" t="s">
        <v>131</v>
      </c>
      <c r="F26" s="25"/>
      <c r="G26" s="22" t="s">
        <v>85</v>
      </c>
      <c r="H26" s="22" t="s">
        <v>136</v>
      </c>
      <c r="I26" s="24">
        <v>50</v>
      </c>
      <c r="J26" s="24"/>
      <c r="K26" s="40">
        <v>50</v>
      </c>
      <c r="L26" s="24"/>
      <c r="M26" s="24"/>
      <c r="N26" s="22" t="s">
        <v>87</v>
      </c>
      <c r="O26" s="39" t="s">
        <v>137</v>
      </c>
      <c r="P26" s="39" t="s">
        <v>138</v>
      </c>
    </row>
    <row r="27" s="3" customFormat="1" ht="96" customHeight="1" spans="1:16">
      <c r="A27" s="22">
        <v>20</v>
      </c>
      <c r="B27" s="23" t="s">
        <v>21</v>
      </c>
      <c r="C27" s="22" t="s">
        <v>120</v>
      </c>
      <c r="D27" s="22" t="s">
        <v>139</v>
      </c>
      <c r="E27" s="24" t="s">
        <v>140</v>
      </c>
      <c r="F27" s="25"/>
      <c r="G27" s="22" t="s">
        <v>141</v>
      </c>
      <c r="H27" s="22" t="s">
        <v>142</v>
      </c>
      <c r="I27" s="24">
        <v>26</v>
      </c>
      <c r="J27" s="24"/>
      <c r="K27" s="40">
        <v>26</v>
      </c>
      <c r="L27" s="24"/>
      <c r="M27" s="24"/>
      <c r="N27" s="22" t="s">
        <v>34</v>
      </c>
      <c r="O27" s="39" t="s">
        <v>143</v>
      </c>
      <c r="P27" s="39" t="s">
        <v>144</v>
      </c>
    </row>
    <row r="28" s="3" customFormat="1" ht="119" customHeight="1" spans="1:16">
      <c r="A28" s="22">
        <v>21</v>
      </c>
      <c r="B28" s="23" t="s">
        <v>21</v>
      </c>
      <c r="C28" s="22" t="s">
        <v>145</v>
      </c>
      <c r="D28" s="22" t="s">
        <v>146</v>
      </c>
      <c r="E28" s="24" t="s">
        <v>147</v>
      </c>
      <c r="F28" s="25"/>
      <c r="G28" s="22" t="s">
        <v>148</v>
      </c>
      <c r="H28" s="22" t="s">
        <v>149</v>
      </c>
      <c r="I28" s="24">
        <v>341</v>
      </c>
      <c r="J28" s="24">
        <v>263.93</v>
      </c>
      <c r="K28" s="40">
        <v>77.07</v>
      </c>
      <c r="L28" s="24"/>
      <c r="M28" s="24"/>
      <c r="N28" s="22" t="s">
        <v>150</v>
      </c>
      <c r="O28" s="39" t="s">
        <v>151</v>
      </c>
      <c r="P28" s="39" t="s">
        <v>152</v>
      </c>
    </row>
    <row r="29" s="3" customFormat="1" ht="89.1" customHeight="1" spans="1:16">
      <c r="A29" s="26">
        <v>22</v>
      </c>
      <c r="B29" s="23" t="s">
        <v>21</v>
      </c>
      <c r="C29" s="22" t="s">
        <v>75</v>
      </c>
      <c r="D29" s="22" t="s">
        <v>153</v>
      </c>
      <c r="E29" s="24" t="s">
        <v>154</v>
      </c>
      <c r="F29" s="25"/>
      <c r="G29" s="22" t="s">
        <v>148</v>
      </c>
      <c r="H29" s="22" t="s">
        <v>155</v>
      </c>
      <c r="I29" s="24">
        <v>100</v>
      </c>
      <c r="J29" s="24"/>
      <c r="K29" s="24">
        <v>68.19</v>
      </c>
      <c r="L29" s="40">
        <v>31.81</v>
      </c>
      <c r="M29" s="24"/>
      <c r="N29" s="22" t="s">
        <v>150</v>
      </c>
      <c r="O29" s="39" t="s">
        <v>156</v>
      </c>
      <c r="P29" s="39" t="s">
        <v>157</v>
      </c>
    </row>
    <row r="30" s="3" customFormat="1" ht="86" customHeight="1" spans="1:16">
      <c r="A30" s="22">
        <v>23</v>
      </c>
      <c r="B30" s="23" t="s">
        <v>21</v>
      </c>
      <c r="C30" s="22" t="s">
        <v>29</v>
      </c>
      <c r="D30" s="22" t="s">
        <v>158</v>
      </c>
      <c r="E30" s="24" t="s">
        <v>159</v>
      </c>
      <c r="F30" s="25"/>
      <c r="G30" s="22" t="s">
        <v>127</v>
      </c>
      <c r="H30" s="22" t="s">
        <v>160</v>
      </c>
      <c r="I30" s="24">
        <v>300</v>
      </c>
      <c r="J30" s="24">
        <v>300</v>
      </c>
      <c r="K30" s="40"/>
      <c r="L30" s="24"/>
      <c r="M30" s="24"/>
      <c r="N30" s="22" t="s">
        <v>161</v>
      </c>
      <c r="O30" s="39" t="s">
        <v>162</v>
      </c>
      <c r="P30" s="39" t="s">
        <v>163</v>
      </c>
    </row>
    <row r="31" s="3" customFormat="1" ht="84" customHeight="1" spans="1:16">
      <c r="A31" s="26">
        <v>24</v>
      </c>
      <c r="B31" s="23" t="s">
        <v>21</v>
      </c>
      <c r="C31" s="22" t="s">
        <v>75</v>
      </c>
      <c r="D31" s="22" t="s">
        <v>164</v>
      </c>
      <c r="E31" s="24" t="s">
        <v>165</v>
      </c>
      <c r="F31" s="25"/>
      <c r="G31" s="22" t="s">
        <v>127</v>
      </c>
      <c r="H31" s="22" t="s">
        <v>127</v>
      </c>
      <c r="I31" s="24">
        <v>1040.74</v>
      </c>
      <c r="J31" s="24">
        <v>1040.74</v>
      </c>
      <c r="K31" s="40"/>
      <c r="L31" s="24"/>
      <c r="M31" s="24"/>
      <c r="N31" s="22" t="s">
        <v>161</v>
      </c>
      <c r="O31" s="39" t="s">
        <v>166</v>
      </c>
      <c r="P31" s="39" t="s">
        <v>167</v>
      </c>
    </row>
    <row r="32" s="3" customFormat="1" ht="88" customHeight="1" spans="1:16">
      <c r="A32" s="22">
        <v>25</v>
      </c>
      <c r="B32" s="23" t="s">
        <v>21</v>
      </c>
      <c r="C32" s="22" t="s">
        <v>75</v>
      </c>
      <c r="D32" s="22" t="s">
        <v>168</v>
      </c>
      <c r="E32" s="24" t="s">
        <v>169</v>
      </c>
      <c r="F32" s="25"/>
      <c r="G32" s="22" t="s">
        <v>127</v>
      </c>
      <c r="H32" s="22" t="s">
        <v>170</v>
      </c>
      <c r="I32" s="24">
        <v>400</v>
      </c>
      <c r="J32" s="24">
        <v>400</v>
      </c>
      <c r="K32" s="40"/>
      <c r="L32" s="24"/>
      <c r="M32" s="24"/>
      <c r="N32" s="22" t="s">
        <v>161</v>
      </c>
      <c r="O32" s="39" t="s">
        <v>171</v>
      </c>
      <c r="P32" s="39" t="s">
        <v>163</v>
      </c>
    </row>
    <row r="33" s="3" customFormat="1" ht="85" customHeight="1" spans="1:16">
      <c r="A33" s="26">
        <v>26</v>
      </c>
      <c r="B33" s="23" t="s">
        <v>21</v>
      </c>
      <c r="C33" s="22" t="s">
        <v>172</v>
      </c>
      <c r="D33" s="22" t="s">
        <v>173</v>
      </c>
      <c r="E33" s="24" t="s">
        <v>174</v>
      </c>
      <c r="F33" s="25"/>
      <c r="G33" s="22" t="s">
        <v>127</v>
      </c>
      <c r="H33" s="22" t="s">
        <v>175</v>
      </c>
      <c r="I33" s="24">
        <v>172</v>
      </c>
      <c r="J33" s="24">
        <v>172</v>
      </c>
      <c r="K33" s="40"/>
      <c r="L33" s="24"/>
      <c r="M33" s="24"/>
      <c r="N33" s="22" t="s">
        <v>34</v>
      </c>
      <c r="O33" s="39" t="s">
        <v>176</v>
      </c>
      <c r="P33" s="39" t="s">
        <v>177</v>
      </c>
    </row>
    <row r="34" s="3" customFormat="1" ht="54" customHeight="1" spans="1:16">
      <c r="A34" s="26">
        <v>27</v>
      </c>
      <c r="B34" s="23" t="s">
        <v>21</v>
      </c>
      <c r="C34" s="22" t="s">
        <v>75</v>
      </c>
      <c r="D34" s="22" t="s">
        <v>178</v>
      </c>
      <c r="E34" s="24" t="s">
        <v>179</v>
      </c>
      <c r="F34" s="25"/>
      <c r="G34" s="22" t="s">
        <v>53</v>
      </c>
      <c r="H34" s="22" t="s">
        <v>180</v>
      </c>
      <c r="I34" s="24">
        <v>51.88</v>
      </c>
      <c r="J34" s="24"/>
      <c r="K34" s="40"/>
      <c r="L34" s="24">
        <v>51.88</v>
      </c>
      <c r="M34" s="24"/>
      <c r="N34" s="22" t="s">
        <v>55</v>
      </c>
      <c r="O34" s="39" t="s">
        <v>181</v>
      </c>
      <c r="P34" s="39" t="s">
        <v>182</v>
      </c>
    </row>
    <row r="35" s="3" customFormat="1" ht="94" customHeight="1" spans="1:16">
      <c r="A35" s="22">
        <v>28</v>
      </c>
      <c r="B35" s="23" t="s">
        <v>21</v>
      </c>
      <c r="C35" s="22" t="s">
        <v>183</v>
      </c>
      <c r="D35" s="22" t="s">
        <v>184</v>
      </c>
      <c r="E35" s="27" t="s">
        <v>185</v>
      </c>
      <c r="F35" s="25"/>
      <c r="G35" s="22" t="s">
        <v>127</v>
      </c>
      <c r="H35" s="22" t="s">
        <v>186</v>
      </c>
      <c r="I35" s="24">
        <v>127.71</v>
      </c>
      <c r="J35" s="24">
        <v>90.22</v>
      </c>
      <c r="K35" s="40">
        <v>4.2</v>
      </c>
      <c r="L35" s="24"/>
      <c r="M35" s="24">
        <v>33.29</v>
      </c>
      <c r="N35" s="22" t="s">
        <v>34</v>
      </c>
      <c r="O35" s="39" t="s">
        <v>187</v>
      </c>
      <c r="P35" s="39" t="s">
        <v>187</v>
      </c>
    </row>
    <row r="36" s="3" customFormat="1" ht="94" customHeight="1" spans="1:16">
      <c r="A36" s="26">
        <v>29</v>
      </c>
      <c r="B36" s="23" t="s">
        <v>21</v>
      </c>
      <c r="C36" s="22" t="s">
        <v>188</v>
      </c>
      <c r="D36" s="22" t="s">
        <v>189</v>
      </c>
      <c r="E36" s="24" t="s">
        <v>190</v>
      </c>
      <c r="F36" s="25"/>
      <c r="G36" s="22" t="s">
        <v>32</v>
      </c>
      <c r="H36" s="22" t="s">
        <v>191</v>
      </c>
      <c r="I36" s="24">
        <v>70.86</v>
      </c>
      <c r="J36" s="24">
        <v>70.86</v>
      </c>
      <c r="K36" s="40"/>
      <c r="L36" s="24"/>
      <c r="M36" s="24"/>
      <c r="N36" s="22" t="s">
        <v>34</v>
      </c>
      <c r="O36" s="39" t="s">
        <v>192</v>
      </c>
      <c r="P36" s="39" t="s">
        <v>193</v>
      </c>
    </row>
    <row r="37" s="3" customFormat="1" ht="87" customHeight="1" spans="1:16">
      <c r="A37" s="22">
        <v>30</v>
      </c>
      <c r="B37" s="23" t="s">
        <v>21</v>
      </c>
      <c r="C37" s="22" t="s">
        <v>194</v>
      </c>
      <c r="D37" s="22" t="s">
        <v>195</v>
      </c>
      <c r="E37" s="24" t="s">
        <v>196</v>
      </c>
      <c r="F37" s="25"/>
      <c r="G37" s="22" t="s">
        <v>25</v>
      </c>
      <c r="H37" s="22" t="s">
        <v>197</v>
      </c>
      <c r="I37" s="24">
        <v>74.92</v>
      </c>
      <c r="J37" s="24">
        <v>74.92</v>
      </c>
      <c r="K37" s="40"/>
      <c r="L37" s="24"/>
      <c r="M37" s="24"/>
      <c r="N37" s="22" t="s">
        <v>34</v>
      </c>
      <c r="O37" s="39" t="s">
        <v>198</v>
      </c>
      <c r="P37" s="39" t="s">
        <v>199</v>
      </c>
    </row>
    <row r="38" s="3" customFormat="1" ht="74.1" customHeight="1" spans="1:16">
      <c r="A38" s="26">
        <v>31</v>
      </c>
      <c r="B38" s="23" t="s">
        <v>21</v>
      </c>
      <c r="C38" s="22" t="s">
        <v>200</v>
      </c>
      <c r="D38" s="22" t="s">
        <v>201</v>
      </c>
      <c r="E38" s="24" t="s">
        <v>202</v>
      </c>
      <c r="F38" s="25"/>
      <c r="G38" s="22" t="s">
        <v>203</v>
      </c>
      <c r="H38" s="22" t="s">
        <v>204</v>
      </c>
      <c r="I38" s="24">
        <v>76</v>
      </c>
      <c r="J38" s="24"/>
      <c r="K38" s="40"/>
      <c r="L38" s="24"/>
      <c r="M38" s="24">
        <v>76</v>
      </c>
      <c r="N38" s="22" t="s">
        <v>34</v>
      </c>
      <c r="O38" s="39" t="s">
        <v>205</v>
      </c>
      <c r="P38" s="39" t="s">
        <v>206</v>
      </c>
    </row>
    <row r="39" s="3" customFormat="1" ht="72.95" customHeight="1" spans="1:16">
      <c r="A39" s="22">
        <v>32</v>
      </c>
      <c r="B39" s="23" t="s">
        <v>21</v>
      </c>
      <c r="C39" s="22" t="s">
        <v>207</v>
      </c>
      <c r="D39" s="22" t="s">
        <v>208</v>
      </c>
      <c r="E39" s="24" t="s">
        <v>209</v>
      </c>
      <c r="F39" s="25"/>
      <c r="G39" s="22" t="s">
        <v>127</v>
      </c>
      <c r="H39" s="22" t="s">
        <v>210</v>
      </c>
      <c r="I39" s="24">
        <v>142</v>
      </c>
      <c r="J39" s="24"/>
      <c r="K39" s="40"/>
      <c r="L39" s="24"/>
      <c r="M39" s="24">
        <v>142</v>
      </c>
      <c r="N39" s="22" t="s">
        <v>34</v>
      </c>
      <c r="O39" s="39" t="s">
        <v>211</v>
      </c>
      <c r="P39" s="39" t="s">
        <v>212</v>
      </c>
    </row>
    <row r="40" s="3" customFormat="1" ht="160" customHeight="1" spans="1:16">
      <c r="A40" s="26">
        <v>33</v>
      </c>
      <c r="B40" s="23" t="s">
        <v>21</v>
      </c>
      <c r="C40" s="22" t="s">
        <v>29</v>
      </c>
      <c r="D40" s="22" t="s">
        <v>213</v>
      </c>
      <c r="E40" s="24" t="s">
        <v>214</v>
      </c>
      <c r="F40" s="25"/>
      <c r="G40" s="22" t="s">
        <v>215</v>
      </c>
      <c r="H40" s="22" t="s">
        <v>216</v>
      </c>
      <c r="I40" s="24">
        <v>158.97</v>
      </c>
      <c r="J40" s="24"/>
      <c r="K40" s="40"/>
      <c r="L40" s="24"/>
      <c r="M40" s="24">
        <v>158.97</v>
      </c>
      <c r="N40" s="22" t="s">
        <v>72</v>
      </c>
      <c r="O40" s="39" t="s">
        <v>217</v>
      </c>
      <c r="P40" s="39" t="s">
        <v>206</v>
      </c>
    </row>
    <row r="41" s="3" customFormat="1" ht="145" customHeight="1" spans="1:16">
      <c r="A41" s="22">
        <v>34</v>
      </c>
      <c r="B41" s="28" t="s">
        <v>21</v>
      </c>
      <c r="C41" s="29" t="s">
        <v>218</v>
      </c>
      <c r="D41" s="29" t="s">
        <v>219</v>
      </c>
      <c r="E41" s="30" t="s">
        <v>220</v>
      </c>
      <c r="F41" s="31"/>
      <c r="G41" s="29" t="s">
        <v>221</v>
      </c>
      <c r="H41" s="29" t="s">
        <v>222</v>
      </c>
      <c r="I41" s="30">
        <v>30</v>
      </c>
      <c r="J41" s="30">
        <v>30</v>
      </c>
      <c r="K41" s="41"/>
      <c r="L41" s="30"/>
      <c r="M41" s="30"/>
      <c r="N41" s="29" t="s">
        <v>34</v>
      </c>
      <c r="O41" s="42" t="s">
        <v>223</v>
      </c>
      <c r="P41" s="42" t="s">
        <v>206</v>
      </c>
    </row>
    <row r="42" s="3" customFormat="1" ht="83.1" customHeight="1" spans="1:16">
      <c r="A42" s="26">
        <v>35</v>
      </c>
      <c r="B42" s="23" t="s">
        <v>21</v>
      </c>
      <c r="C42" s="22" t="s">
        <v>75</v>
      </c>
      <c r="D42" s="22" t="s">
        <v>224</v>
      </c>
      <c r="E42" s="24" t="s">
        <v>225</v>
      </c>
      <c r="F42" s="25"/>
      <c r="G42" s="22" t="s">
        <v>25</v>
      </c>
      <c r="H42" s="22" t="s">
        <v>226</v>
      </c>
      <c r="I42" s="24">
        <v>50</v>
      </c>
      <c r="J42" s="24"/>
      <c r="K42" s="40"/>
      <c r="L42" s="24">
        <v>50</v>
      </c>
      <c r="M42" s="24"/>
      <c r="N42" s="22" t="s">
        <v>27</v>
      </c>
      <c r="O42" s="39" t="s">
        <v>227</v>
      </c>
      <c r="P42" s="39" t="s">
        <v>138</v>
      </c>
    </row>
    <row r="43" s="3" customFormat="1" ht="90" customHeight="1" spans="1:16">
      <c r="A43" s="22">
        <v>36</v>
      </c>
      <c r="B43" s="23" t="s">
        <v>21</v>
      </c>
      <c r="C43" s="22" t="s">
        <v>228</v>
      </c>
      <c r="D43" s="22" t="s">
        <v>229</v>
      </c>
      <c r="E43" s="24" t="s">
        <v>230</v>
      </c>
      <c r="F43" s="25"/>
      <c r="G43" s="22" t="s">
        <v>116</v>
      </c>
      <c r="H43" s="22" t="s">
        <v>117</v>
      </c>
      <c r="I43" s="24">
        <v>150</v>
      </c>
      <c r="J43" s="24"/>
      <c r="K43" s="40"/>
      <c r="L43" s="24">
        <v>150</v>
      </c>
      <c r="M43" s="24"/>
      <c r="N43" s="22" t="s">
        <v>231</v>
      </c>
      <c r="O43" s="39" t="s">
        <v>232</v>
      </c>
      <c r="P43" s="39" t="s">
        <v>233</v>
      </c>
    </row>
    <row r="44" s="3" customFormat="1" ht="72" customHeight="1" spans="1:16">
      <c r="A44" s="22">
        <v>37</v>
      </c>
      <c r="B44" s="23" t="s">
        <v>21</v>
      </c>
      <c r="C44" s="22" t="s">
        <v>234</v>
      </c>
      <c r="D44" s="22" t="s">
        <v>235</v>
      </c>
      <c r="E44" s="24" t="s">
        <v>236</v>
      </c>
      <c r="F44" s="25"/>
      <c r="G44" s="22" t="s">
        <v>237</v>
      </c>
      <c r="H44" s="22" t="s">
        <v>238</v>
      </c>
      <c r="I44" s="24">
        <v>1010</v>
      </c>
      <c r="J44" s="24">
        <v>1010</v>
      </c>
      <c r="K44" s="40"/>
      <c r="L44" s="24"/>
      <c r="M44" s="24"/>
      <c r="N44" s="22" t="s">
        <v>239</v>
      </c>
      <c r="O44" s="39" t="s">
        <v>240</v>
      </c>
      <c r="P44" s="39" t="s">
        <v>241</v>
      </c>
    </row>
    <row r="45" s="3" customFormat="1" ht="77" customHeight="1" spans="1:16">
      <c r="A45" s="26">
        <v>38</v>
      </c>
      <c r="B45" s="28" t="s">
        <v>21</v>
      </c>
      <c r="C45" s="29" t="s">
        <v>75</v>
      </c>
      <c r="D45" s="29" t="s">
        <v>242</v>
      </c>
      <c r="E45" s="29" t="s">
        <v>243</v>
      </c>
      <c r="F45" s="29"/>
      <c r="G45" s="29" t="s">
        <v>244</v>
      </c>
      <c r="H45" s="29" t="s">
        <v>245</v>
      </c>
      <c r="I45" s="29">
        <v>50</v>
      </c>
      <c r="J45" s="29"/>
      <c r="K45" s="29"/>
      <c r="L45" s="29"/>
      <c r="M45" s="29">
        <v>50</v>
      </c>
      <c r="N45" s="29" t="s">
        <v>246</v>
      </c>
      <c r="O45" s="29" t="s">
        <v>247</v>
      </c>
      <c r="P45" s="29" t="s">
        <v>248</v>
      </c>
    </row>
    <row r="46" s="3" customFormat="1" ht="100" customHeight="1" spans="1:16">
      <c r="A46" s="22">
        <v>39</v>
      </c>
      <c r="B46" s="23" t="s">
        <v>21</v>
      </c>
      <c r="C46" s="22" t="s">
        <v>228</v>
      </c>
      <c r="D46" s="22" t="s">
        <v>249</v>
      </c>
      <c r="E46" s="22" t="s">
        <v>250</v>
      </c>
      <c r="F46" s="22"/>
      <c r="G46" s="22" t="s">
        <v>244</v>
      </c>
      <c r="H46" s="22" t="s">
        <v>251</v>
      </c>
      <c r="I46" s="22">
        <v>150</v>
      </c>
      <c r="J46" s="22"/>
      <c r="K46" s="22"/>
      <c r="L46" s="22"/>
      <c r="M46" s="22">
        <v>150</v>
      </c>
      <c r="N46" s="22" t="s">
        <v>246</v>
      </c>
      <c r="O46" s="22" t="s">
        <v>252</v>
      </c>
      <c r="P46" s="22" t="s">
        <v>253</v>
      </c>
    </row>
    <row r="47" s="3" customFormat="1" ht="107" customHeight="1" spans="1:16">
      <c r="A47" s="26">
        <v>40</v>
      </c>
      <c r="B47" s="32" t="s">
        <v>21</v>
      </c>
      <c r="C47" s="33" t="s">
        <v>75</v>
      </c>
      <c r="D47" s="33" t="s">
        <v>254</v>
      </c>
      <c r="E47" s="34" t="s">
        <v>255</v>
      </c>
      <c r="F47" s="33"/>
      <c r="G47" s="33" t="s">
        <v>244</v>
      </c>
      <c r="H47" s="33" t="s">
        <v>256</v>
      </c>
      <c r="I47" s="33">
        <v>100</v>
      </c>
      <c r="J47" s="33"/>
      <c r="K47" s="33"/>
      <c r="L47" s="33"/>
      <c r="M47" s="33">
        <v>100</v>
      </c>
      <c r="N47" s="33" t="s">
        <v>246</v>
      </c>
      <c r="O47" s="33" t="s">
        <v>257</v>
      </c>
      <c r="P47" s="33" t="s">
        <v>258</v>
      </c>
    </row>
    <row r="48" s="3" customFormat="1" ht="212" customHeight="1" spans="1:16">
      <c r="A48" s="22">
        <v>41</v>
      </c>
      <c r="B48" s="23" t="s">
        <v>21</v>
      </c>
      <c r="C48" s="22" t="s">
        <v>259</v>
      </c>
      <c r="D48" s="22" t="s">
        <v>260</v>
      </c>
      <c r="E48" s="22" t="s">
        <v>261</v>
      </c>
      <c r="F48" s="22"/>
      <c r="G48" s="22" t="s">
        <v>70</v>
      </c>
      <c r="H48" s="22" t="s">
        <v>262</v>
      </c>
      <c r="I48" s="22">
        <v>400</v>
      </c>
      <c r="J48" s="22"/>
      <c r="K48" s="22"/>
      <c r="L48" s="22"/>
      <c r="M48" s="22">
        <v>400</v>
      </c>
      <c r="N48" s="22" t="s">
        <v>263</v>
      </c>
      <c r="O48" s="22" t="s">
        <v>73</v>
      </c>
      <c r="P48" s="22" t="s">
        <v>74</v>
      </c>
    </row>
    <row r="49" s="3" customFormat="1" ht="141" customHeight="1" spans="1:16">
      <c r="A49" s="26">
        <v>42</v>
      </c>
      <c r="B49" s="23" t="s">
        <v>21</v>
      </c>
      <c r="C49" s="22" t="s">
        <v>120</v>
      </c>
      <c r="D49" s="22" t="s">
        <v>264</v>
      </c>
      <c r="E49" s="22" t="s">
        <v>265</v>
      </c>
      <c r="F49" s="22"/>
      <c r="G49" s="22" t="s">
        <v>70</v>
      </c>
      <c r="H49" s="22" t="s">
        <v>266</v>
      </c>
      <c r="I49" s="22">
        <v>65</v>
      </c>
      <c r="J49" s="22"/>
      <c r="K49" s="22"/>
      <c r="L49" s="22"/>
      <c r="M49" s="22">
        <v>65</v>
      </c>
      <c r="N49" s="22" t="s">
        <v>70</v>
      </c>
      <c r="O49" s="22" t="s">
        <v>267</v>
      </c>
      <c r="P49" s="22" t="s">
        <v>74</v>
      </c>
    </row>
    <row r="50" s="3" customFormat="1" ht="95" customHeight="1" spans="1:16">
      <c r="A50" s="22">
        <v>43</v>
      </c>
      <c r="B50" s="23" t="s">
        <v>21</v>
      </c>
      <c r="C50" s="22" t="s">
        <v>120</v>
      </c>
      <c r="D50" s="22" t="s">
        <v>268</v>
      </c>
      <c r="E50" s="22" t="s">
        <v>269</v>
      </c>
      <c r="F50" s="22"/>
      <c r="G50" s="22" t="s">
        <v>70</v>
      </c>
      <c r="H50" s="22" t="s">
        <v>270</v>
      </c>
      <c r="I50" s="22">
        <v>90</v>
      </c>
      <c r="J50" s="22"/>
      <c r="K50" s="22"/>
      <c r="L50" s="22"/>
      <c r="M50" s="22">
        <v>90</v>
      </c>
      <c r="N50" s="22" t="s">
        <v>70</v>
      </c>
      <c r="O50" s="22" t="s">
        <v>271</v>
      </c>
      <c r="P50" s="22" t="s">
        <v>74</v>
      </c>
    </row>
    <row r="51" s="3" customFormat="1" ht="192" customHeight="1" spans="1:16">
      <c r="A51" s="26">
        <v>44</v>
      </c>
      <c r="B51" s="23" t="s">
        <v>21</v>
      </c>
      <c r="C51" s="22" t="s">
        <v>120</v>
      </c>
      <c r="D51" s="22" t="s">
        <v>272</v>
      </c>
      <c r="E51" s="22" t="s">
        <v>273</v>
      </c>
      <c r="F51" s="22"/>
      <c r="G51" s="22" t="s">
        <v>70</v>
      </c>
      <c r="H51" s="22" t="s">
        <v>274</v>
      </c>
      <c r="I51" s="22">
        <v>72</v>
      </c>
      <c r="J51" s="22"/>
      <c r="K51" s="22"/>
      <c r="L51" s="22"/>
      <c r="M51" s="22">
        <v>72</v>
      </c>
      <c r="N51" s="22" t="s">
        <v>70</v>
      </c>
      <c r="O51" s="22" t="s">
        <v>275</v>
      </c>
      <c r="P51" s="22" t="s">
        <v>74</v>
      </c>
    </row>
    <row r="52" s="3" customFormat="1" ht="93" customHeight="1" spans="1:16">
      <c r="A52" s="22">
        <v>45</v>
      </c>
      <c r="B52" s="23" t="s">
        <v>21</v>
      </c>
      <c r="C52" s="22" t="s">
        <v>120</v>
      </c>
      <c r="D52" s="22" t="s">
        <v>276</v>
      </c>
      <c r="E52" s="22" t="s">
        <v>277</v>
      </c>
      <c r="F52" s="22"/>
      <c r="G52" s="22" t="s">
        <v>70</v>
      </c>
      <c r="H52" s="22" t="s">
        <v>278</v>
      </c>
      <c r="I52" s="22">
        <v>94</v>
      </c>
      <c r="J52" s="22"/>
      <c r="K52" s="22"/>
      <c r="L52" s="22"/>
      <c r="M52" s="22">
        <v>94</v>
      </c>
      <c r="N52" s="22" t="s">
        <v>70</v>
      </c>
      <c r="O52" s="22" t="s">
        <v>279</v>
      </c>
      <c r="P52" s="22" t="s">
        <v>74</v>
      </c>
    </row>
    <row r="53" s="3" customFormat="1" ht="150" customHeight="1" spans="1:16">
      <c r="A53" s="26">
        <v>46</v>
      </c>
      <c r="B53" s="23" t="s">
        <v>21</v>
      </c>
      <c r="C53" s="22" t="s">
        <v>75</v>
      </c>
      <c r="D53" s="22" t="s">
        <v>280</v>
      </c>
      <c r="E53" s="22" t="s">
        <v>281</v>
      </c>
      <c r="F53" s="22"/>
      <c r="G53" s="22" t="s">
        <v>237</v>
      </c>
      <c r="H53" s="22" t="s">
        <v>282</v>
      </c>
      <c r="I53" s="22">
        <v>200</v>
      </c>
      <c r="J53" s="22"/>
      <c r="K53" s="22"/>
      <c r="L53" s="22"/>
      <c r="M53" s="22">
        <v>200</v>
      </c>
      <c r="N53" s="22" t="s">
        <v>237</v>
      </c>
      <c r="O53" s="22" t="s">
        <v>283</v>
      </c>
      <c r="P53" s="22" t="s">
        <v>284</v>
      </c>
    </row>
    <row r="54" s="3" customFormat="1" ht="109" customHeight="1" spans="1:16">
      <c r="A54" s="22">
        <v>47</v>
      </c>
      <c r="B54" s="23" t="s">
        <v>21</v>
      </c>
      <c r="C54" s="22" t="s">
        <v>75</v>
      </c>
      <c r="D54" s="22" t="s">
        <v>285</v>
      </c>
      <c r="E54" s="22" t="s">
        <v>286</v>
      </c>
      <c r="F54" s="22"/>
      <c r="G54" s="22" t="s">
        <v>237</v>
      </c>
      <c r="H54" s="22" t="s">
        <v>287</v>
      </c>
      <c r="I54" s="22">
        <v>51.88</v>
      </c>
      <c r="J54" s="22"/>
      <c r="K54" s="22"/>
      <c r="L54" s="22"/>
      <c r="M54" s="22">
        <v>51.88</v>
      </c>
      <c r="N54" s="22" t="s">
        <v>239</v>
      </c>
      <c r="O54" s="22" t="s">
        <v>288</v>
      </c>
      <c r="P54" s="22" t="s">
        <v>206</v>
      </c>
    </row>
    <row r="55" s="3" customFormat="1" ht="72" customHeight="1" spans="1:16">
      <c r="A55" s="26">
        <v>48</v>
      </c>
      <c r="B55" s="23" t="s">
        <v>21</v>
      </c>
      <c r="C55" s="22" t="s">
        <v>75</v>
      </c>
      <c r="D55" s="22" t="s">
        <v>289</v>
      </c>
      <c r="E55" s="22" t="s">
        <v>243</v>
      </c>
      <c r="F55" s="22"/>
      <c r="G55" s="22" t="s">
        <v>78</v>
      </c>
      <c r="H55" s="22" t="s">
        <v>290</v>
      </c>
      <c r="I55" s="22">
        <v>51.88</v>
      </c>
      <c r="J55" s="22"/>
      <c r="K55" s="22"/>
      <c r="L55" s="22"/>
      <c r="M55" s="22">
        <v>51.88</v>
      </c>
      <c r="N55" s="22" t="s">
        <v>80</v>
      </c>
      <c r="O55" s="22" t="s">
        <v>93</v>
      </c>
      <c r="P55" s="22" t="s">
        <v>94</v>
      </c>
    </row>
    <row r="56" s="3" customFormat="1" ht="104" customHeight="1" spans="1:16">
      <c r="A56" s="22">
        <v>49</v>
      </c>
      <c r="B56" s="23" t="s">
        <v>21</v>
      </c>
      <c r="C56" s="22" t="s">
        <v>291</v>
      </c>
      <c r="D56" s="22" t="s">
        <v>292</v>
      </c>
      <c r="E56" s="22" t="s">
        <v>293</v>
      </c>
      <c r="F56" s="22"/>
      <c r="G56" s="22" t="s">
        <v>141</v>
      </c>
      <c r="H56" s="22" t="s">
        <v>294</v>
      </c>
      <c r="I56" s="22">
        <v>150</v>
      </c>
      <c r="J56" s="22"/>
      <c r="K56" s="22"/>
      <c r="L56" s="22">
        <v>136.71</v>
      </c>
      <c r="M56" s="22">
        <v>13.29</v>
      </c>
      <c r="N56" s="22" t="s">
        <v>295</v>
      </c>
      <c r="O56" s="22" t="s">
        <v>296</v>
      </c>
      <c r="P56" s="22" t="s">
        <v>297</v>
      </c>
    </row>
    <row r="57" s="3" customFormat="1" ht="84" customHeight="1" spans="1:16">
      <c r="A57" s="26">
        <v>50</v>
      </c>
      <c r="B57" s="23" t="s">
        <v>21</v>
      </c>
      <c r="C57" s="22" t="s">
        <v>75</v>
      </c>
      <c r="D57" s="22" t="s">
        <v>298</v>
      </c>
      <c r="E57" s="22" t="s">
        <v>299</v>
      </c>
      <c r="F57" s="22"/>
      <c r="G57" s="22" t="s">
        <v>141</v>
      </c>
      <c r="H57" s="22" t="s">
        <v>300</v>
      </c>
      <c r="I57" s="22">
        <v>150</v>
      </c>
      <c r="J57" s="22"/>
      <c r="K57" s="22"/>
      <c r="L57" s="22"/>
      <c r="M57" s="22">
        <v>150</v>
      </c>
      <c r="N57" s="22" t="s">
        <v>295</v>
      </c>
      <c r="O57" s="22" t="s">
        <v>301</v>
      </c>
      <c r="P57" s="22" t="s">
        <v>302</v>
      </c>
    </row>
    <row r="58" s="3" customFormat="1" ht="108" customHeight="1" spans="1:16">
      <c r="A58" s="22">
        <v>51</v>
      </c>
      <c r="B58" s="23" t="s">
        <v>21</v>
      </c>
      <c r="C58" s="22" t="s">
        <v>75</v>
      </c>
      <c r="D58" s="22" t="s">
        <v>303</v>
      </c>
      <c r="E58" s="22" t="s">
        <v>304</v>
      </c>
      <c r="F58" s="22"/>
      <c r="G58" s="22" t="s">
        <v>141</v>
      </c>
      <c r="H58" s="22" t="s">
        <v>305</v>
      </c>
      <c r="I58" s="22">
        <v>150</v>
      </c>
      <c r="J58" s="22"/>
      <c r="K58" s="22"/>
      <c r="L58" s="22"/>
      <c r="M58" s="22">
        <v>5.85</v>
      </c>
      <c r="N58" s="22" t="s">
        <v>295</v>
      </c>
      <c r="O58" s="22" t="s">
        <v>306</v>
      </c>
      <c r="P58" s="22" t="s">
        <v>307</v>
      </c>
    </row>
    <row r="59" s="3" customFormat="1" ht="93" customHeight="1" spans="1:16">
      <c r="A59" s="35">
        <v>52</v>
      </c>
      <c r="B59" s="23" t="s">
        <v>21</v>
      </c>
      <c r="C59" s="22" t="s">
        <v>75</v>
      </c>
      <c r="D59" s="22" t="s">
        <v>308</v>
      </c>
      <c r="E59" s="22" t="s">
        <v>243</v>
      </c>
      <c r="F59" s="22"/>
      <c r="G59" s="22" t="s">
        <v>78</v>
      </c>
      <c r="H59" s="22" t="s">
        <v>309</v>
      </c>
      <c r="I59" s="22">
        <v>51.88</v>
      </c>
      <c r="J59" s="22"/>
      <c r="K59" s="22"/>
      <c r="L59" s="22"/>
      <c r="M59" s="22">
        <v>51.88</v>
      </c>
      <c r="N59" s="22" t="s">
        <v>80</v>
      </c>
      <c r="O59" s="22" t="s">
        <v>310</v>
      </c>
      <c r="P59" s="22" t="s">
        <v>311</v>
      </c>
    </row>
    <row r="60" s="3" customFormat="1" ht="77" customHeight="1" spans="1:16">
      <c r="A60" s="26">
        <v>53</v>
      </c>
      <c r="B60" s="23" t="s">
        <v>21</v>
      </c>
      <c r="C60" s="22" t="s">
        <v>291</v>
      </c>
      <c r="D60" s="22" t="s">
        <v>312</v>
      </c>
      <c r="E60" s="22" t="s">
        <v>313</v>
      </c>
      <c r="F60" s="22"/>
      <c r="G60" s="22" t="s">
        <v>141</v>
      </c>
      <c r="H60" s="22" t="s">
        <v>314</v>
      </c>
      <c r="I60" s="22">
        <v>50</v>
      </c>
      <c r="J60" s="22"/>
      <c r="K60" s="22"/>
      <c r="L60" s="22"/>
      <c r="M60" s="22">
        <v>24.42</v>
      </c>
      <c r="N60" s="22" t="s">
        <v>295</v>
      </c>
      <c r="O60" s="22" t="s">
        <v>301</v>
      </c>
      <c r="P60" s="22" t="s">
        <v>302</v>
      </c>
    </row>
    <row r="61" s="3" customFormat="1" ht="72" customHeight="1" spans="1:16">
      <c r="A61" s="22">
        <v>54</v>
      </c>
      <c r="B61" s="23" t="s">
        <v>21</v>
      </c>
      <c r="C61" s="22" t="s">
        <v>75</v>
      </c>
      <c r="D61" s="22" t="s">
        <v>315</v>
      </c>
      <c r="E61" s="22" t="s">
        <v>316</v>
      </c>
      <c r="F61" s="22"/>
      <c r="G61" s="22" t="s">
        <v>203</v>
      </c>
      <c r="H61" s="22" t="s">
        <v>203</v>
      </c>
      <c r="I61" s="22">
        <v>90</v>
      </c>
      <c r="J61" s="22"/>
      <c r="K61" s="22"/>
      <c r="L61" s="22"/>
      <c r="M61" s="22"/>
      <c r="N61" s="22" t="s">
        <v>317</v>
      </c>
      <c r="O61" s="22" t="s">
        <v>318</v>
      </c>
      <c r="P61" s="22" t="s">
        <v>319</v>
      </c>
    </row>
    <row r="62" s="3" customFormat="1" ht="72" customHeight="1" spans="1:16">
      <c r="A62" s="26">
        <v>55</v>
      </c>
      <c r="B62" s="23" t="s">
        <v>21</v>
      </c>
      <c r="C62" s="22" t="s">
        <v>320</v>
      </c>
      <c r="D62" s="22" t="s">
        <v>321</v>
      </c>
      <c r="E62" s="22" t="s">
        <v>322</v>
      </c>
      <c r="F62" s="22"/>
      <c r="G62" s="22" t="s">
        <v>203</v>
      </c>
      <c r="H62" s="22" t="s">
        <v>203</v>
      </c>
      <c r="I62" s="22">
        <v>400</v>
      </c>
      <c r="J62" s="22"/>
      <c r="K62" s="22"/>
      <c r="L62" s="22"/>
      <c r="M62" s="22"/>
      <c r="N62" s="22" t="s">
        <v>317</v>
      </c>
      <c r="O62" s="22" t="s">
        <v>318</v>
      </c>
      <c r="P62" s="22" t="s">
        <v>323</v>
      </c>
    </row>
    <row r="63" s="3" customFormat="1" ht="72" customHeight="1" spans="1:16">
      <c r="A63" s="26">
        <v>56</v>
      </c>
      <c r="B63" s="23" t="s">
        <v>21</v>
      </c>
      <c r="C63" s="22" t="s">
        <v>75</v>
      </c>
      <c r="D63" s="22" t="s">
        <v>324</v>
      </c>
      <c r="E63" s="22" t="s">
        <v>325</v>
      </c>
      <c r="F63" s="22"/>
      <c r="G63" s="22" t="s">
        <v>326</v>
      </c>
      <c r="H63" s="22" t="s">
        <v>327</v>
      </c>
      <c r="I63" s="22">
        <v>100</v>
      </c>
      <c r="J63" s="22"/>
      <c r="K63" s="22"/>
      <c r="L63" s="22"/>
      <c r="M63" s="22"/>
      <c r="N63" s="22" t="s">
        <v>328</v>
      </c>
      <c r="O63" s="22" t="s">
        <v>329</v>
      </c>
      <c r="P63" s="22" t="s">
        <v>182</v>
      </c>
    </row>
    <row r="64" s="3" customFormat="1" ht="30" customHeight="1" spans="1:16">
      <c r="A64" s="26">
        <v>6</v>
      </c>
      <c r="B64" s="23"/>
      <c r="C64" s="22"/>
      <c r="D64" s="36" t="s">
        <v>330</v>
      </c>
      <c r="E64" s="23"/>
      <c r="F64" s="22"/>
      <c r="G64" s="22"/>
      <c r="H64" s="22"/>
      <c r="I64" s="22">
        <f>I65+I66+I67+I68+I69+I70</f>
        <v>420</v>
      </c>
      <c r="J64" s="22"/>
      <c r="K64" s="22"/>
      <c r="L64" s="22"/>
      <c r="M64" s="22"/>
      <c r="N64" s="22"/>
      <c r="O64" s="22"/>
      <c r="P64" s="22"/>
    </row>
    <row r="65" s="3" customFormat="1" ht="156" customHeight="1" spans="1:16">
      <c r="A65" s="26">
        <v>1</v>
      </c>
      <c r="B65" s="23" t="s">
        <v>21</v>
      </c>
      <c r="C65" s="22" t="s">
        <v>120</v>
      </c>
      <c r="D65" s="22" t="s">
        <v>331</v>
      </c>
      <c r="E65" s="22" t="s">
        <v>332</v>
      </c>
      <c r="F65" s="22"/>
      <c r="G65" s="22" t="s">
        <v>141</v>
      </c>
      <c r="H65" s="22" t="s">
        <v>333</v>
      </c>
      <c r="I65" s="43">
        <v>53.5</v>
      </c>
      <c r="J65" s="22"/>
      <c r="K65" s="22"/>
      <c r="L65" s="22"/>
      <c r="M65" s="22"/>
      <c r="N65" s="22" t="s">
        <v>334</v>
      </c>
      <c r="O65" s="22" t="s">
        <v>335</v>
      </c>
      <c r="P65" s="22" t="s">
        <v>336</v>
      </c>
    </row>
    <row r="66" s="3" customFormat="1" ht="150" customHeight="1" spans="1:16">
      <c r="A66" s="26"/>
      <c r="B66" s="23" t="s">
        <v>337</v>
      </c>
      <c r="C66" s="22" t="s">
        <v>120</v>
      </c>
      <c r="D66" s="22" t="s">
        <v>338</v>
      </c>
      <c r="E66" s="22" t="s">
        <v>339</v>
      </c>
      <c r="F66" s="22"/>
      <c r="G66" s="22" t="s">
        <v>25</v>
      </c>
      <c r="H66" s="22" t="s">
        <v>340</v>
      </c>
      <c r="I66" s="43">
        <v>106.9</v>
      </c>
      <c r="J66" s="22"/>
      <c r="K66" s="22"/>
      <c r="L66" s="22"/>
      <c r="M66" s="22"/>
      <c r="N66" s="22" t="s">
        <v>334</v>
      </c>
      <c r="O66" s="22" t="s">
        <v>341</v>
      </c>
      <c r="P66" s="22" t="s">
        <v>342</v>
      </c>
    </row>
    <row r="67" s="3" customFormat="1" ht="148" customHeight="1" spans="1:16">
      <c r="A67" s="26"/>
      <c r="B67" s="23" t="s">
        <v>337</v>
      </c>
      <c r="C67" s="22" t="s">
        <v>120</v>
      </c>
      <c r="D67" s="22" t="s">
        <v>343</v>
      </c>
      <c r="E67" s="22" t="s">
        <v>344</v>
      </c>
      <c r="F67" s="22"/>
      <c r="G67" s="22" t="s">
        <v>70</v>
      </c>
      <c r="H67" s="22" t="s">
        <v>345</v>
      </c>
      <c r="I67" s="43">
        <v>114.4</v>
      </c>
      <c r="J67" s="22"/>
      <c r="K67" s="22"/>
      <c r="L67" s="22"/>
      <c r="M67" s="22"/>
      <c r="N67" s="22" t="s">
        <v>334</v>
      </c>
      <c r="O67" s="22" t="s">
        <v>346</v>
      </c>
      <c r="P67" s="22" t="s">
        <v>347</v>
      </c>
    </row>
    <row r="68" s="3" customFormat="1" ht="165" customHeight="1" spans="1:16">
      <c r="A68" s="26"/>
      <c r="B68" s="23" t="s">
        <v>337</v>
      </c>
      <c r="C68" s="22" t="s">
        <v>120</v>
      </c>
      <c r="D68" s="22" t="s">
        <v>348</v>
      </c>
      <c r="E68" s="22" t="s">
        <v>349</v>
      </c>
      <c r="F68" s="22"/>
      <c r="G68" s="22" t="s">
        <v>237</v>
      </c>
      <c r="H68" s="22" t="s">
        <v>238</v>
      </c>
      <c r="I68" s="43">
        <v>52</v>
      </c>
      <c r="J68" s="22"/>
      <c r="K68" s="22"/>
      <c r="L68" s="22"/>
      <c r="M68" s="22"/>
      <c r="N68" s="22" t="s">
        <v>334</v>
      </c>
      <c r="O68" s="22" t="s">
        <v>350</v>
      </c>
      <c r="P68" s="22" t="s">
        <v>351</v>
      </c>
    </row>
    <row r="69" s="3" customFormat="1" ht="157" customHeight="1" spans="1:16">
      <c r="A69" s="26"/>
      <c r="B69" s="23" t="s">
        <v>337</v>
      </c>
      <c r="C69" s="22" t="s">
        <v>120</v>
      </c>
      <c r="D69" s="22" t="s">
        <v>352</v>
      </c>
      <c r="E69" s="22" t="s">
        <v>353</v>
      </c>
      <c r="F69" s="22"/>
      <c r="G69" s="22" t="s">
        <v>203</v>
      </c>
      <c r="H69" s="22" t="s">
        <v>354</v>
      </c>
      <c r="I69" s="43">
        <v>43.2</v>
      </c>
      <c r="J69" s="22"/>
      <c r="K69" s="22"/>
      <c r="L69" s="22"/>
      <c r="M69" s="22"/>
      <c r="N69" s="22" t="s">
        <v>334</v>
      </c>
      <c r="O69" s="22" t="s">
        <v>355</v>
      </c>
      <c r="P69" s="22" t="s">
        <v>356</v>
      </c>
    </row>
    <row r="70" s="3" customFormat="1" ht="145" customHeight="1" spans="1:16">
      <c r="A70" s="26"/>
      <c r="B70" s="23" t="s">
        <v>21</v>
      </c>
      <c r="C70" s="22" t="s">
        <v>120</v>
      </c>
      <c r="D70" s="22" t="s">
        <v>357</v>
      </c>
      <c r="E70" s="22" t="s">
        <v>358</v>
      </c>
      <c r="F70" s="22"/>
      <c r="G70" s="22" t="s">
        <v>203</v>
      </c>
      <c r="H70" s="22" t="s">
        <v>359</v>
      </c>
      <c r="I70" s="43">
        <v>50</v>
      </c>
      <c r="J70" s="22"/>
      <c r="K70" s="22"/>
      <c r="L70" s="22"/>
      <c r="M70" s="22"/>
      <c r="N70" s="22" t="s">
        <v>334</v>
      </c>
      <c r="O70" s="22" t="s">
        <v>360</v>
      </c>
      <c r="P70" s="22" t="s">
        <v>361</v>
      </c>
    </row>
    <row r="71" s="3" customFormat="1" ht="42" customHeight="1" spans="1:16">
      <c r="A71" s="26">
        <v>13</v>
      </c>
      <c r="B71" s="23"/>
      <c r="C71" s="22"/>
      <c r="D71" s="22" t="s">
        <v>362</v>
      </c>
      <c r="E71" s="24"/>
      <c r="F71" s="25"/>
      <c r="G71" s="22"/>
      <c r="H71" s="22"/>
      <c r="I71" s="24">
        <f>SUM(I72:I84)</f>
        <v>550</v>
      </c>
      <c r="J71" s="24"/>
      <c r="K71" s="40">
        <f>SUM(K72:K84)</f>
        <v>550</v>
      </c>
      <c r="L71" s="24"/>
      <c r="M71" s="24"/>
      <c r="N71" s="22"/>
      <c r="O71" s="39"/>
      <c r="P71" s="39"/>
    </row>
    <row r="72" s="3" customFormat="1" ht="94" customHeight="1" spans="1:16">
      <c r="A72" s="22">
        <v>1</v>
      </c>
      <c r="B72" s="23" t="s">
        <v>21</v>
      </c>
      <c r="C72" s="22" t="s">
        <v>75</v>
      </c>
      <c r="D72" s="22" t="s">
        <v>363</v>
      </c>
      <c r="E72" s="24" t="s">
        <v>364</v>
      </c>
      <c r="F72" s="25"/>
      <c r="G72" s="22" t="s">
        <v>40</v>
      </c>
      <c r="H72" s="22" t="s">
        <v>365</v>
      </c>
      <c r="I72" s="24">
        <v>100</v>
      </c>
      <c r="J72" s="24"/>
      <c r="K72" s="40">
        <v>100</v>
      </c>
      <c r="L72" s="24"/>
      <c r="M72" s="24"/>
      <c r="N72" s="22" t="s">
        <v>366</v>
      </c>
      <c r="O72" s="39" t="s">
        <v>367</v>
      </c>
      <c r="P72" s="39" t="s">
        <v>368</v>
      </c>
    </row>
    <row r="73" s="3" customFormat="1" ht="72" customHeight="1" spans="1:16">
      <c r="A73" s="26">
        <v>2</v>
      </c>
      <c r="B73" s="23" t="s">
        <v>21</v>
      </c>
      <c r="C73" s="22" t="s">
        <v>369</v>
      </c>
      <c r="D73" s="22" t="s">
        <v>370</v>
      </c>
      <c r="E73" s="24" t="s">
        <v>371</v>
      </c>
      <c r="F73" s="25"/>
      <c r="G73" s="22" t="s">
        <v>25</v>
      </c>
      <c r="H73" s="22" t="s">
        <v>372</v>
      </c>
      <c r="I73" s="24">
        <v>6</v>
      </c>
      <c r="J73" s="24"/>
      <c r="K73" s="40">
        <v>6</v>
      </c>
      <c r="L73" s="24"/>
      <c r="M73" s="24"/>
      <c r="N73" s="22" t="s">
        <v>27</v>
      </c>
      <c r="O73" s="39" t="s">
        <v>373</v>
      </c>
      <c r="P73" s="39" t="s">
        <v>373</v>
      </c>
    </row>
    <row r="74" s="3" customFormat="1" ht="88" customHeight="1" spans="1:16">
      <c r="A74" s="22">
        <v>3</v>
      </c>
      <c r="B74" s="23" t="s">
        <v>21</v>
      </c>
      <c r="C74" s="22" t="s">
        <v>29</v>
      </c>
      <c r="D74" s="22" t="s">
        <v>374</v>
      </c>
      <c r="E74" s="24" t="s">
        <v>375</v>
      </c>
      <c r="F74" s="25"/>
      <c r="G74" s="22" t="s">
        <v>148</v>
      </c>
      <c r="H74" s="22" t="s">
        <v>376</v>
      </c>
      <c r="I74" s="24">
        <v>50</v>
      </c>
      <c r="J74" s="24"/>
      <c r="K74" s="40">
        <v>50</v>
      </c>
      <c r="L74" s="24"/>
      <c r="M74" s="24"/>
      <c r="N74" s="22" t="s">
        <v>377</v>
      </c>
      <c r="O74" s="39" t="s">
        <v>378</v>
      </c>
      <c r="P74" s="39" t="s">
        <v>379</v>
      </c>
    </row>
    <row r="75" s="3" customFormat="1" ht="86" customHeight="1" spans="1:16">
      <c r="A75" s="26">
        <v>4</v>
      </c>
      <c r="B75" s="23" t="s">
        <v>21</v>
      </c>
      <c r="C75" s="22" t="s">
        <v>75</v>
      </c>
      <c r="D75" s="22" t="s">
        <v>380</v>
      </c>
      <c r="E75" s="24" t="s">
        <v>381</v>
      </c>
      <c r="F75" s="25"/>
      <c r="G75" s="22" t="s">
        <v>116</v>
      </c>
      <c r="H75" s="22" t="s">
        <v>382</v>
      </c>
      <c r="I75" s="24">
        <v>96</v>
      </c>
      <c r="J75" s="24"/>
      <c r="K75" s="40">
        <v>96</v>
      </c>
      <c r="L75" s="24"/>
      <c r="M75" s="24"/>
      <c r="N75" s="22" t="s">
        <v>231</v>
      </c>
      <c r="O75" s="39" t="s">
        <v>383</v>
      </c>
      <c r="P75" s="39" t="s">
        <v>74</v>
      </c>
    </row>
    <row r="76" s="3" customFormat="1" ht="133" customHeight="1" spans="1:16">
      <c r="A76" s="22">
        <v>5</v>
      </c>
      <c r="B76" s="23" t="s">
        <v>21</v>
      </c>
      <c r="C76" s="22" t="s">
        <v>75</v>
      </c>
      <c r="D76" s="22" t="s">
        <v>384</v>
      </c>
      <c r="E76" s="24" t="s">
        <v>385</v>
      </c>
      <c r="F76" s="25"/>
      <c r="G76" s="22" t="s">
        <v>40</v>
      </c>
      <c r="H76" s="22" t="s">
        <v>386</v>
      </c>
      <c r="I76" s="24">
        <v>30</v>
      </c>
      <c r="J76" s="24"/>
      <c r="K76" s="40">
        <v>30</v>
      </c>
      <c r="L76" s="24"/>
      <c r="M76" s="24"/>
      <c r="N76" s="22" t="s">
        <v>366</v>
      </c>
      <c r="O76" s="39" t="s">
        <v>387</v>
      </c>
      <c r="P76" s="39" t="s">
        <v>388</v>
      </c>
    </row>
    <row r="77" s="3" customFormat="1" ht="131" customHeight="1" spans="1:16">
      <c r="A77" s="26">
        <v>6</v>
      </c>
      <c r="B77" s="23" t="s">
        <v>21</v>
      </c>
      <c r="C77" s="22" t="s">
        <v>29</v>
      </c>
      <c r="D77" s="22" t="s">
        <v>389</v>
      </c>
      <c r="E77" s="24" t="s">
        <v>390</v>
      </c>
      <c r="F77" s="25" t="s">
        <v>391</v>
      </c>
      <c r="G77" s="22" t="s">
        <v>221</v>
      </c>
      <c r="H77" s="22" t="s">
        <v>392</v>
      </c>
      <c r="I77" s="24">
        <v>35</v>
      </c>
      <c r="J77" s="24"/>
      <c r="K77" s="40">
        <v>35</v>
      </c>
      <c r="L77" s="24"/>
      <c r="M77" s="24"/>
      <c r="N77" s="22" t="s">
        <v>72</v>
      </c>
      <c r="O77" s="39" t="s">
        <v>393</v>
      </c>
      <c r="P77" s="39" t="s">
        <v>394</v>
      </c>
    </row>
    <row r="78" s="3" customFormat="1" ht="187" customHeight="1" spans="1:16">
      <c r="A78" s="22">
        <v>7</v>
      </c>
      <c r="B78" s="23" t="s">
        <v>21</v>
      </c>
      <c r="C78" s="22" t="s">
        <v>395</v>
      </c>
      <c r="D78" s="22" t="s">
        <v>396</v>
      </c>
      <c r="E78" s="24" t="s">
        <v>397</v>
      </c>
      <c r="F78" s="25"/>
      <c r="G78" s="22" t="s">
        <v>221</v>
      </c>
      <c r="H78" s="22" t="s">
        <v>398</v>
      </c>
      <c r="I78" s="24">
        <v>75</v>
      </c>
      <c r="J78" s="24"/>
      <c r="K78" s="40">
        <v>75</v>
      </c>
      <c r="L78" s="24"/>
      <c r="M78" s="24"/>
      <c r="N78" s="22" t="s">
        <v>246</v>
      </c>
      <c r="O78" s="39" t="s">
        <v>399</v>
      </c>
      <c r="P78" s="39" t="s">
        <v>399</v>
      </c>
    </row>
    <row r="79" s="3" customFormat="1" ht="127" customHeight="1" spans="1:16">
      <c r="A79" s="26">
        <v>8</v>
      </c>
      <c r="B79" s="23" t="s">
        <v>21</v>
      </c>
      <c r="C79" s="22" t="s">
        <v>400</v>
      </c>
      <c r="D79" s="22" t="s">
        <v>401</v>
      </c>
      <c r="E79" s="24" t="s">
        <v>402</v>
      </c>
      <c r="F79" s="25" t="s">
        <v>403</v>
      </c>
      <c r="G79" s="22" t="s">
        <v>237</v>
      </c>
      <c r="H79" s="22" t="s">
        <v>282</v>
      </c>
      <c r="I79" s="24">
        <v>9</v>
      </c>
      <c r="J79" s="24"/>
      <c r="K79" s="40">
        <v>9</v>
      </c>
      <c r="L79" s="24"/>
      <c r="M79" s="24"/>
      <c r="N79" s="22" t="s">
        <v>239</v>
      </c>
      <c r="O79" s="39" t="s">
        <v>404</v>
      </c>
      <c r="P79" s="39" t="s">
        <v>405</v>
      </c>
    </row>
    <row r="80" s="3" customFormat="1" ht="150" customHeight="1" spans="1:16">
      <c r="A80" s="22">
        <v>9</v>
      </c>
      <c r="B80" s="23" t="s">
        <v>21</v>
      </c>
      <c r="C80" s="22" t="s">
        <v>75</v>
      </c>
      <c r="D80" s="22" t="s">
        <v>406</v>
      </c>
      <c r="E80" s="24" t="s">
        <v>407</v>
      </c>
      <c r="F80" s="25"/>
      <c r="G80" s="22" t="s">
        <v>78</v>
      </c>
      <c r="H80" s="22" t="s">
        <v>408</v>
      </c>
      <c r="I80" s="24">
        <v>30</v>
      </c>
      <c r="J80" s="24"/>
      <c r="K80" s="40">
        <v>30</v>
      </c>
      <c r="L80" s="24"/>
      <c r="M80" s="24"/>
      <c r="N80" s="22" t="s">
        <v>80</v>
      </c>
      <c r="O80" s="39" t="s">
        <v>409</v>
      </c>
      <c r="P80" s="39" t="s">
        <v>410</v>
      </c>
    </row>
    <row r="81" s="3" customFormat="1" ht="89" customHeight="1" spans="1:16">
      <c r="A81" s="26">
        <v>10</v>
      </c>
      <c r="B81" s="23" t="s">
        <v>21</v>
      </c>
      <c r="C81" s="22" t="s">
        <v>411</v>
      </c>
      <c r="D81" s="22" t="s">
        <v>412</v>
      </c>
      <c r="E81" s="24" t="s">
        <v>413</v>
      </c>
      <c r="F81" s="25"/>
      <c r="G81" s="22" t="s">
        <v>53</v>
      </c>
      <c r="H81" s="22" t="s">
        <v>414</v>
      </c>
      <c r="I81" s="24">
        <v>30</v>
      </c>
      <c r="J81" s="24"/>
      <c r="K81" s="40">
        <v>30</v>
      </c>
      <c r="L81" s="24"/>
      <c r="M81" s="24"/>
      <c r="N81" s="22" t="s">
        <v>377</v>
      </c>
      <c r="O81" s="39" t="s">
        <v>415</v>
      </c>
      <c r="P81" s="39" t="s">
        <v>416</v>
      </c>
    </row>
    <row r="82" s="3" customFormat="1" ht="102" customHeight="1" spans="1:16">
      <c r="A82" s="22">
        <v>11</v>
      </c>
      <c r="B82" s="23" t="s">
        <v>21</v>
      </c>
      <c r="C82" s="22" t="s">
        <v>29</v>
      </c>
      <c r="D82" s="22" t="s">
        <v>417</v>
      </c>
      <c r="E82" s="24" t="s">
        <v>418</v>
      </c>
      <c r="F82" s="25" t="s">
        <v>403</v>
      </c>
      <c r="G82" s="22" t="s">
        <v>32</v>
      </c>
      <c r="H82" s="22" t="s">
        <v>419</v>
      </c>
      <c r="I82" s="24">
        <v>50</v>
      </c>
      <c r="J82" s="24"/>
      <c r="K82" s="40">
        <v>50</v>
      </c>
      <c r="L82" s="24"/>
      <c r="M82" s="24"/>
      <c r="N82" s="22" t="s">
        <v>72</v>
      </c>
      <c r="O82" s="39" t="s">
        <v>420</v>
      </c>
      <c r="P82" s="39" t="s">
        <v>421</v>
      </c>
    </row>
    <row r="83" s="3" customFormat="1" ht="87" customHeight="1" spans="1:16">
      <c r="A83" s="26">
        <v>12</v>
      </c>
      <c r="B83" s="23" t="s">
        <v>21</v>
      </c>
      <c r="C83" s="22" t="s">
        <v>422</v>
      </c>
      <c r="D83" s="22" t="s">
        <v>423</v>
      </c>
      <c r="E83" s="24" t="s">
        <v>424</v>
      </c>
      <c r="F83" s="25"/>
      <c r="G83" s="22" t="s">
        <v>32</v>
      </c>
      <c r="H83" s="22" t="s">
        <v>425</v>
      </c>
      <c r="I83" s="24">
        <v>9</v>
      </c>
      <c r="J83" s="24"/>
      <c r="K83" s="40">
        <v>9</v>
      </c>
      <c r="L83" s="24"/>
      <c r="M83" s="24"/>
      <c r="N83" s="22" t="s">
        <v>72</v>
      </c>
      <c r="O83" s="39" t="s">
        <v>426</v>
      </c>
      <c r="P83" s="39" t="s">
        <v>427</v>
      </c>
    </row>
    <row r="84" s="3" customFormat="1" ht="98" customHeight="1" spans="1:16">
      <c r="A84" s="22">
        <v>13</v>
      </c>
      <c r="B84" s="23" t="s">
        <v>21</v>
      </c>
      <c r="C84" s="22" t="s">
        <v>75</v>
      </c>
      <c r="D84" s="22" t="s">
        <v>428</v>
      </c>
      <c r="E84" s="24" t="s">
        <v>429</v>
      </c>
      <c r="F84" s="25"/>
      <c r="G84" s="22" t="s">
        <v>32</v>
      </c>
      <c r="H84" s="22" t="s">
        <v>430</v>
      </c>
      <c r="I84" s="24">
        <v>30</v>
      </c>
      <c r="J84" s="24"/>
      <c r="K84" s="40">
        <v>30</v>
      </c>
      <c r="L84" s="24"/>
      <c r="M84" s="24"/>
      <c r="N84" s="22" t="s">
        <v>431</v>
      </c>
      <c r="O84" s="39" t="s">
        <v>432</v>
      </c>
      <c r="P84" s="39" t="s">
        <v>433</v>
      </c>
    </row>
    <row r="85" s="3" customFormat="1" ht="34" customHeight="1" spans="1:16">
      <c r="A85" s="26">
        <v>17</v>
      </c>
      <c r="B85" s="23"/>
      <c r="C85" s="22"/>
      <c r="D85" s="22" t="s">
        <v>434</v>
      </c>
      <c r="E85" s="24"/>
      <c r="F85" s="25"/>
      <c r="G85" s="22"/>
      <c r="H85" s="22"/>
      <c r="I85" s="24">
        <f>SUBTOTAL(9,I86:I102)</f>
        <v>4228.4</v>
      </c>
      <c r="J85" s="24"/>
      <c r="K85" s="40"/>
      <c r="L85" s="24"/>
      <c r="M85" s="24">
        <f>SUBTOTAL(9,M86:M102)</f>
        <v>4228.4</v>
      </c>
      <c r="N85" s="22"/>
      <c r="O85" s="39"/>
      <c r="P85" s="39"/>
    </row>
    <row r="86" s="3" customFormat="1" ht="98" customHeight="1" spans="1:16">
      <c r="A86" s="22">
        <v>1</v>
      </c>
      <c r="B86" s="23" t="s">
        <v>21</v>
      </c>
      <c r="C86" s="22" t="s">
        <v>120</v>
      </c>
      <c r="D86" s="22" t="s">
        <v>435</v>
      </c>
      <c r="E86" s="24" t="s">
        <v>436</v>
      </c>
      <c r="F86" s="25" t="s">
        <v>437</v>
      </c>
      <c r="G86" s="22" t="s">
        <v>85</v>
      </c>
      <c r="H86" s="22" t="s">
        <v>85</v>
      </c>
      <c r="I86" s="24">
        <v>274.2</v>
      </c>
      <c r="J86" s="24"/>
      <c r="K86" s="40"/>
      <c r="L86" s="24"/>
      <c r="M86" s="24">
        <v>274.2</v>
      </c>
      <c r="N86" s="22" t="s">
        <v>438</v>
      </c>
      <c r="O86" s="39" t="s">
        <v>439</v>
      </c>
      <c r="P86" s="39" t="s">
        <v>440</v>
      </c>
    </row>
    <row r="87" s="3" customFormat="1" ht="100" customHeight="1" spans="1:16">
      <c r="A87" s="26">
        <v>2</v>
      </c>
      <c r="B87" s="23" t="s">
        <v>21</v>
      </c>
      <c r="C87" s="22" t="s">
        <v>120</v>
      </c>
      <c r="D87" s="22" t="s">
        <v>441</v>
      </c>
      <c r="E87" s="24" t="s">
        <v>442</v>
      </c>
      <c r="F87" s="25" t="s">
        <v>437</v>
      </c>
      <c r="G87" s="22" t="s">
        <v>443</v>
      </c>
      <c r="H87" s="22" t="s">
        <v>443</v>
      </c>
      <c r="I87" s="24">
        <v>385.8</v>
      </c>
      <c r="J87" s="24"/>
      <c r="K87" s="40"/>
      <c r="L87" s="24"/>
      <c r="M87" s="24">
        <v>385.8</v>
      </c>
      <c r="N87" s="22" t="s">
        <v>438</v>
      </c>
      <c r="O87" s="39" t="s">
        <v>444</v>
      </c>
      <c r="P87" s="39" t="s">
        <v>440</v>
      </c>
    </row>
    <row r="88" s="3" customFormat="1" ht="99.95" customHeight="1" spans="1:16">
      <c r="A88" s="22">
        <v>3</v>
      </c>
      <c r="B88" s="23" t="s">
        <v>21</v>
      </c>
      <c r="C88" s="22" t="s">
        <v>120</v>
      </c>
      <c r="D88" s="22" t="s">
        <v>445</v>
      </c>
      <c r="E88" s="24" t="s">
        <v>442</v>
      </c>
      <c r="F88" s="25" t="s">
        <v>437</v>
      </c>
      <c r="G88" s="22" t="s">
        <v>97</v>
      </c>
      <c r="H88" s="22" t="s">
        <v>97</v>
      </c>
      <c r="I88" s="24">
        <v>346.6</v>
      </c>
      <c r="J88" s="24"/>
      <c r="K88" s="40"/>
      <c r="L88" s="24"/>
      <c r="M88" s="24">
        <v>346.6</v>
      </c>
      <c r="N88" s="22" t="s">
        <v>438</v>
      </c>
      <c r="O88" s="39" t="s">
        <v>446</v>
      </c>
      <c r="P88" s="39" t="s">
        <v>440</v>
      </c>
    </row>
    <row r="89" s="3" customFormat="1" ht="120" customHeight="1" spans="1:16">
      <c r="A89" s="26">
        <v>4</v>
      </c>
      <c r="B89" s="23" t="s">
        <v>21</v>
      </c>
      <c r="C89" s="22" t="s">
        <v>120</v>
      </c>
      <c r="D89" s="22" t="s">
        <v>447</v>
      </c>
      <c r="E89" s="24" t="s">
        <v>448</v>
      </c>
      <c r="F89" s="25" t="s">
        <v>437</v>
      </c>
      <c r="G89" s="22" t="s">
        <v>32</v>
      </c>
      <c r="H89" s="22" t="s">
        <v>32</v>
      </c>
      <c r="I89" s="24">
        <v>339.7</v>
      </c>
      <c r="J89" s="24"/>
      <c r="K89" s="40"/>
      <c r="L89" s="24"/>
      <c r="M89" s="24">
        <v>339.7</v>
      </c>
      <c r="N89" s="22" t="s">
        <v>438</v>
      </c>
      <c r="O89" s="39" t="s">
        <v>449</v>
      </c>
      <c r="P89" s="39" t="s">
        <v>440</v>
      </c>
    </row>
    <row r="90" s="3" customFormat="1" ht="103" customHeight="1" spans="1:16">
      <c r="A90" s="22">
        <v>5</v>
      </c>
      <c r="B90" s="23" t="s">
        <v>21</v>
      </c>
      <c r="C90" s="22" t="s">
        <v>120</v>
      </c>
      <c r="D90" s="22" t="s">
        <v>450</v>
      </c>
      <c r="E90" s="24" t="s">
        <v>442</v>
      </c>
      <c r="F90" s="25" t="s">
        <v>437</v>
      </c>
      <c r="G90" s="22" t="s">
        <v>148</v>
      </c>
      <c r="H90" s="22" t="s">
        <v>148</v>
      </c>
      <c r="I90" s="24">
        <v>328</v>
      </c>
      <c r="J90" s="24"/>
      <c r="K90" s="40"/>
      <c r="L90" s="24"/>
      <c r="M90" s="24">
        <v>328</v>
      </c>
      <c r="N90" s="22" t="s">
        <v>438</v>
      </c>
      <c r="O90" s="39" t="s">
        <v>451</v>
      </c>
      <c r="P90" s="39" t="s">
        <v>440</v>
      </c>
    </row>
    <row r="91" s="3" customFormat="1" ht="99.95" customHeight="1" spans="1:16">
      <c r="A91" s="26">
        <v>6</v>
      </c>
      <c r="B91" s="23" t="s">
        <v>21</v>
      </c>
      <c r="C91" s="22" t="s">
        <v>120</v>
      </c>
      <c r="D91" s="22" t="s">
        <v>452</v>
      </c>
      <c r="E91" s="24" t="s">
        <v>442</v>
      </c>
      <c r="F91" s="25" t="s">
        <v>437</v>
      </c>
      <c r="G91" s="22" t="s">
        <v>53</v>
      </c>
      <c r="H91" s="22" t="s">
        <v>53</v>
      </c>
      <c r="I91" s="24">
        <v>220.8</v>
      </c>
      <c r="J91" s="24"/>
      <c r="K91" s="40"/>
      <c r="L91" s="24"/>
      <c r="M91" s="24">
        <v>220.8</v>
      </c>
      <c r="N91" s="22" t="s">
        <v>438</v>
      </c>
      <c r="O91" s="39" t="s">
        <v>453</v>
      </c>
      <c r="P91" s="39" t="s">
        <v>440</v>
      </c>
    </row>
    <row r="92" s="3" customFormat="1" ht="101.1" customHeight="1" spans="1:16">
      <c r="A92" s="22">
        <v>7</v>
      </c>
      <c r="B92" s="23" t="s">
        <v>21</v>
      </c>
      <c r="C92" s="22" t="s">
        <v>120</v>
      </c>
      <c r="D92" s="22" t="s">
        <v>454</v>
      </c>
      <c r="E92" s="24" t="s">
        <v>442</v>
      </c>
      <c r="F92" s="25" t="s">
        <v>437</v>
      </c>
      <c r="G92" s="22" t="s">
        <v>25</v>
      </c>
      <c r="H92" s="22" t="s">
        <v>25</v>
      </c>
      <c r="I92" s="24">
        <v>350</v>
      </c>
      <c r="J92" s="24"/>
      <c r="K92" s="40"/>
      <c r="L92" s="24"/>
      <c r="M92" s="24">
        <v>350</v>
      </c>
      <c r="N92" s="22" t="s">
        <v>438</v>
      </c>
      <c r="O92" s="39" t="s">
        <v>455</v>
      </c>
      <c r="P92" s="39" t="s">
        <v>440</v>
      </c>
    </row>
    <row r="93" s="3" customFormat="1" ht="105" customHeight="1" spans="1:16">
      <c r="A93" s="26">
        <v>8</v>
      </c>
      <c r="B93" s="23" t="s">
        <v>21</v>
      </c>
      <c r="C93" s="22" t="s">
        <v>120</v>
      </c>
      <c r="D93" s="22" t="s">
        <v>456</v>
      </c>
      <c r="E93" s="24" t="s">
        <v>457</v>
      </c>
      <c r="F93" s="25" t="s">
        <v>437</v>
      </c>
      <c r="G93" s="22" t="s">
        <v>244</v>
      </c>
      <c r="H93" s="22" t="s">
        <v>244</v>
      </c>
      <c r="I93" s="24">
        <v>50.5</v>
      </c>
      <c r="J93" s="24"/>
      <c r="K93" s="40"/>
      <c r="L93" s="24"/>
      <c r="M93" s="24">
        <v>50.5</v>
      </c>
      <c r="N93" s="22" t="s">
        <v>438</v>
      </c>
      <c r="O93" s="39" t="s">
        <v>458</v>
      </c>
      <c r="P93" s="39" t="s">
        <v>440</v>
      </c>
    </row>
    <row r="94" s="3" customFormat="1" ht="103" customHeight="1" spans="1:16">
      <c r="A94" s="22">
        <v>9</v>
      </c>
      <c r="B94" s="23" t="s">
        <v>21</v>
      </c>
      <c r="C94" s="22" t="s">
        <v>120</v>
      </c>
      <c r="D94" s="22" t="s">
        <v>459</v>
      </c>
      <c r="E94" s="24" t="s">
        <v>442</v>
      </c>
      <c r="F94" s="25" t="s">
        <v>437</v>
      </c>
      <c r="G94" s="22" t="s">
        <v>78</v>
      </c>
      <c r="H94" s="22" t="s">
        <v>78</v>
      </c>
      <c r="I94" s="24">
        <v>260.5</v>
      </c>
      <c r="J94" s="24"/>
      <c r="K94" s="40"/>
      <c r="L94" s="24"/>
      <c r="M94" s="24">
        <v>260.5</v>
      </c>
      <c r="N94" s="22" t="s">
        <v>438</v>
      </c>
      <c r="O94" s="39" t="s">
        <v>460</v>
      </c>
      <c r="P94" s="39" t="s">
        <v>440</v>
      </c>
    </row>
    <row r="95" s="3" customFormat="1" ht="107" customHeight="1" spans="1:16">
      <c r="A95" s="26">
        <v>10</v>
      </c>
      <c r="B95" s="23" t="s">
        <v>21</v>
      </c>
      <c r="C95" s="22" t="s">
        <v>120</v>
      </c>
      <c r="D95" s="22" t="s">
        <v>461</v>
      </c>
      <c r="E95" s="24" t="s">
        <v>442</v>
      </c>
      <c r="F95" s="25" t="s">
        <v>437</v>
      </c>
      <c r="G95" s="22" t="s">
        <v>40</v>
      </c>
      <c r="H95" s="22" t="s">
        <v>40</v>
      </c>
      <c r="I95" s="24">
        <v>231.6</v>
      </c>
      <c r="J95" s="24"/>
      <c r="K95" s="40"/>
      <c r="L95" s="24"/>
      <c r="M95" s="24">
        <v>231.6</v>
      </c>
      <c r="N95" s="22" t="s">
        <v>438</v>
      </c>
      <c r="O95" s="39" t="s">
        <v>462</v>
      </c>
      <c r="P95" s="39" t="s">
        <v>440</v>
      </c>
    </row>
    <row r="96" s="3" customFormat="1" ht="107" customHeight="1" spans="1:16">
      <c r="A96" s="22">
        <v>11</v>
      </c>
      <c r="B96" s="23" t="s">
        <v>21</v>
      </c>
      <c r="C96" s="22" t="s">
        <v>120</v>
      </c>
      <c r="D96" s="22" t="s">
        <v>463</v>
      </c>
      <c r="E96" s="24" t="s">
        <v>442</v>
      </c>
      <c r="F96" s="25" t="s">
        <v>437</v>
      </c>
      <c r="G96" s="22" t="s">
        <v>237</v>
      </c>
      <c r="H96" s="22" t="s">
        <v>237</v>
      </c>
      <c r="I96" s="24">
        <v>416</v>
      </c>
      <c r="J96" s="24"/>
      <c r="K96" s="40"/>
      <c r="L96" s="24"/>
      <c r="M96" s="24">
        <v>416</v>
      </c>
      <c r="N96" s="22" t="s">
        <v>438</v>
      </c>
      <c r="O96" s="39" t="s">
        <v>464</v>
      </c>
      <c r="P96" s="39" t="s">
        <v>440</v>
      </c>
    </row>
    <row r="97" s="3" customFormat="1" ht="103" customHeight="1" spans="1:16">
      <c r="A97" s="26">
        <v>12</v>
      </c>
      <c r="B97" s="23" t="s">
        <v>21</v>
      </c>
      <c r="C97" s="22" t="s">
        <v>120</v>
      </c>
      <c r="D97" s="22" t="s">
        <v>465</v>
      </c>
      <c r="E97" s="24" t="s">
        <v>442</v>
      </c>
      <c r="F97" s="25" t="s">
        <v>437</v>
      </c>
      <c r="G97" s="22" t="s">
        <v>466</v>
      </c>
      <c r="H97" s="22" t="s">
        <v>466</v>
      </c>
      <c r="I97" s="24">
        <v>181</v>
      </c>
      <c r="J97" s="24"/>
      <c r="K97" s="40"/>
      <c r="L97" s="24"/>
      <c r="M97" s="24">
        <v>181</v>
      </c>
      <c r="N97" s="22" t="s">
        <v>438</v>
      </c>
      <c r="O97" s="39" t="s">
        <v>467</v>
      </c>
      <c r="P97" s="39" t="s">
        <v>440</v>
      </c>
    </row>
    <row r="98" s="3" customFormat="1" ht="86.1" customHeight="1" spans="1:16">
      <c r="A98" s="22">
        <v>13</v>
      </c>
      <c r="B98" s="23" t="s">
        <v>21</v>
      </c>
      <c r="C98" s="22" t="s">
        <v>120</v>
      </c>
      <c r="D98" s="22" t="s">
        <v>468</v>
      </c>
      <c r="E98" s="24" t="s">
        <v>442</v>
      </c>
      <c r="F98" s="25" t="s">
        <v>437</v>
      </c>
      <c r="G98" s="22" t="s">
        <v>127</v>
      </c>
      <c r="H98" s="22" t="s">
        <v>127</v>
      </c>
      <c r="I98" s="24">
        <v>201.8</v>
      </c>
      <c r="J98" s="24"/>
      <c r="K98" s="40"/>
      <c r="L98" s="24"/>
      <c r="M98" s="24">
        <v>201.8</v>
      </c>
      <c r="N98" s="22" t="s">
        <v>438</v>
      </c>
      <c r="O98" s="39" t="s">
        <v>469</v>
      </c>
      <c r="P98" s="39" t="s">
        <v>440</v>
      </c>
    </row>
    <row r="99" s="3" customFormat="1" ht="107" customHeight="1" spans="1:16">
      <c r="A99" s="26">
        <v>14</v>
      </c>
      <c r="B99" s="23" t="s">
        <v>21</v>
      </c>
      <c r="C99" s="22" t="s">
        <v>120</v>
      </c>
      <c r="D99" s="22" t="s">
        <v>470</v>
      </c>
      <c r="E99" s="24" t="s">
        <v>442</v>
      </c>
      <c r="F99" s="25" t="s">
        <v>437</v>
      </c>
      <c r="G99" s="22" t="s">
        <v>116</v>
      </c>
      <c r="H99" s="22" t="s">
        <v>116</v>
      </c>
      <c r="I99" s="24">
        <v>301.6</v>
      </c>
      <c r="J99" s="24"/>
      <c r="K99" s="40"/>
      <c r="L99" s="24"/>
      <c r="M99" s="24">
        <v>301.6</v>
      </c>
      <c r="N99" s="22" t="s">
        <v>438</v>
      </c>
      <c r="O99" s="39" t="s">
        <v>471</v>
      </c>
      <c r="P99" s="39" t="s">
        <v>440</v>
      </c>
    </row>
    <row r="100" s="3" customFormat="1" ht="101" customHeight="1" spans="1:16">
      <c r="A100" s="22">
        <v>15</v>
      </c>
      <c r="B100" s="23" t="s">
        <v>21</v>
      </c>
      <c r="C100" s="22" t="s">
        <v>120</v>
      </c>
      <c r="D100" s="22" t="s">
        <v>472</v>
      </c>
      <c r="E100" s="24" t="s">
        <v>442</v>
      </c>
      <c r="F100" s="25" t="s">
        <v>437</v>
      </c>
      <c r="G100" s="22" t="s">
        <v>70</v>
      </c>
      <c r="H100" s="22" t="s">
        <v>70</v>
      </c>
      <c r="I100" s="24">
        <v>266.9</v>
      </c>
      <c r="J100" s="24"/>
      <c r="K100" s="40">
        <v>0</v>
      </c>
      <c r="L100" s="24"/>
      <c r="M100" s="24">
        <v>266.9</v>
      </c>
      <c r="N100" s="22" t="s">
        <v>438</v>
      </c>
      <c r="O100" s="39" t="s">
        <v>473</v>
      </c>
      <c r="P100" s="39" t="s">
        <v>440</v>
      </c>
    </row>
    <row r="101" s="3" customFormat="1" ht="103" customHeight="1" spans="1:16">
      <c r="A101" s="26">
        <v>16</v>
      </c>
      <c r="B101" s="23" t="s">
        <v>21</v>
      </c>
      <c r="C101" s="22" t="s">
        <v>120</v>
      </c>
      <c r="D101" s="22" t="s">
        <v>474</v>
      </c>
      <c r="E101" s="24" t="s">
        <v>442</v>
      </c>
      <c r="F101" s="25" t="s">
        <v>437</v>
      </c>
      <c r="G101" s="22" t="s">
        <v>326</v>
      </c>
      <c r="H101" s="22" t="s">
        <v>326</v>
      </c>
      <c r="I101" s="24">
        <v>26.7</v>
      </c>
      <c r="J101" s="24"/>
      <c r="K101" s="40"/>
      <c r="L101" s="24"/>
      <c r="M101" s="24">
        <v>26.7</v>
      </c>
      <c r="N101" s="22" t="s">
        <v>475</v>
      </c>
      <c r="O101" s="39" t="s">
        <v>476</v>
      </c>
      <c r="P101" s="39" t="s">
        <v>440</v>
      </c>
    </row>
    <row r="102" s="3" customFormat="1" ht="107" customHeight="1" spans="1:16">
      <c r="A102" s="22">
        <v>17</v>
      </c>
      <c r="B102" s="23" t="s">
        <v>21</v>
      </c>
      <c r="C102" s="22" t="s">
        <v>120</v>
      </c>
      <c r="D102" s="22" t="s">
        <v>477</v>
      </c>
      <c r="E102" s="24" t="s">
        <v>442</v>
      </c>
      <c r="F102" s="25" t="s">
        <v>437</v>
      </c>
      <c r="G102" s="22" t="s">
        <v>215</v>
      </c>
      <c r="H102" s="22" t="s">
        <v>215</v>
      </c>
      <c r="I102" s="24">
        <v>46.7</v>
      </c>
      <c r="J102" s="24"/>
      <c r="K102" s="40"/>
      <c r="L102" s="24"/>
      <c r="M102" s="24">
        <v>46.7</v>
      </c>
      <c r="N102" s="22" t="s">
        <v>478</v>
      </c>
      <c r="O102" s="39" t="s">
        <v>479</v>
      </c>
      <c r="P102" s="39" t="s">
        <v>440</v>
      </c>
    </row>
    <row r="103" s="2" customFormat="1" ht="39" customHeight="1" spans="1:16">
      <c r="A103" s="26">
        <v>1</v>
      </c>
      <c r="B103" s="23"/>
      <c r="C103" s="22"/>
      <c r="D103" s="22" t="s">
        <v>480</v>
      </c>
      <c r="E103" s="24"/>
      <c r="F103" s="25"/>
      <c r="G103" s="22"/>
      <c r="H103" s="22"/>
      <c r="I103" s="24">
        <f>SUBTOTAL(9,I104)</f>
        <v>305.7</v>
      </c>
      <c r="J103" s="24">
        <f>SUBTOTAL(9,J104)</f>
        <v>16.8</v>
      </c>
      <c r="K103" s="40">
        <f>K104</f>
        <v>123.45</v>
      </c>
      <c r="L103" s="24">
        <f>L104</f>
        <v>15.6</v>
      </c>
      <c r="M103" s="24">
        <f>M104+Q104</f>
        <v>149.85</v>
      </c>
      <c r="N103" s="22"/>
      <c r="O103" s="39"/>
      <c r="P103" s="39"/>
    </row>
    <row r="104" s="3" customFormat="1" ht="82" customHeight="1" spans="1:16">
      <c r="A104" s="22">
        <v>1</v>
      </c>
      <c r="B104" s="23" t="s">
        <v>21</v>
      </c>
      <c r="C104" s="22" t="s">
        <v>481</v>
      </c>
      <c r="D104" s="22" t="s">
        <v>482</v>
      </c>
      <c r="E104" s="24" t="s">
        <v>483</v>
      </c>
      <c r="F104" s="25"/>
      <c r="G104" s="22" t="s">
        <v>484</v>
      </c>
      <c r="H104" s="22" t="s">
        <v>484</v>
      </c>
      <c r="I104" s="24">
        <v>305.7</v>
      </c>
      <c r="J104" s="24">
        <v>16.8</v>
      </c>
      <c r="K104" s="40">
        <v>123.45</v>
      </c>
      <c r="L104" s="24">
        <v>15.6</v>
      </c>
      <c r="M104" s="24">
        <v>149.85</v>
      </c>
      <c r="N104" s="22" t="s">
        <v>438</v>
      </c>
      <c r="O104" s="39" t="s">
        <v>485</v>
      </c>
      <c r="P104" s="39" t="s">
        <v>486</v>
      </c>
    </row>
    <row r="105" s="3" customFormat="1" ht="35" customHeight="1" spans="1:16">
      <c r="A105" s="26">
        <v>17</v>
      </c>
      <c r="B105" s="23"/>
      <c r="C105" s="22"/>
      <c r="D105" s="22" t="s">
        <v>487</v>
      </c>
      <c r="E105" s="24"/>
      <c r="F105" s="25"/>
      <c r="G105" s="22"/>
      <c r="H105" s="22"/>
      <c r="I105" s="24">
        <f>I106+I111+I124</f>
        <v>2724.53</v>
      </c>
      <c r="J105" s="24">
        <f>J106+J111+J124</f>
        <v>2724.53</v>
      </c>
      <c r="K105" s="40"/>
      <c r="L105" s="24"/>
      <c r="M105" s="24"/>
      <c r="N105" s="22"/>
      <c r="O105" s="39"/>
      <c r="P105" s="39"/>
    </row>
    <row r="106" s="3" customFormat="1" ht="93" customHeight="1" spans="1:16">
      <c r="A106" s="22">
        <v>4</v>
      </c>
      <c r="B106" s="23"/>
      <c r="C106" s="22"/>
      <c r="D106" s="22" t="s">
        <v>488</v>
      </c>
      <c r="E106" s="24"/>
      <c r="F106" s="25"/>
      <c r="G106" s="22"/>
      <c r="H106" s="22"/>
      <c r="I106" s="24">
        <f>I107+I108+I109+I110</f>
        <v>165.4</v>
      </c>
      <c r="J106" s="24">
        <f>J107+J108+J109+J110</f>
        <v>165.4</v>
      </c>
      <c r="K106" s="40"/>
      <c r="L106" s="24"/>
      <c r="M106" s="24"/>
      <c r="N106" s="22"/>
      <c r="O106" s="39" t="s">
        <v>489</v>
      </c>
      <c r="P106" s="39" t="s">
        <v>490</v>
      </c>
    </row>
    <row r="107" s="3" customFormat="1" ht="97" customHeight="1" spans="1:16">
      <c r="A107" s="26">
        <v>1</v>
      </c>
      <c r="B107" s="23" t="s">
        <v>21</v>
      </c>
      <c r="C107" s="22" t="s">
        <v>120</v>
      </c>
      <c r="D107" s="22" t="s">
        <v>491</v>
      </c>
      <c r="E107" s="24" t="s">
        <v>492</v>
      </c>
      <c r="F107" s="25"/>
      <c r="G107" s="22" t="s">
        <v>25</v>
      </c>
      <c r="H107" s="22" t="s">
        <v>493</v>
      </c>
      <c r="I107" s="24">
        <v>58.75</v>
      </c>
      <c r="J107" s="24">
        <v>58.75</v>
      </c>
      <c r="K107" s="40"/>
      <c r="L107" s="24"/>
      <c r="M107" s="24"/>
      <c r="N107" s="22" t="s">
        <v>494</v>
      </c>
      <c r="O107" s="39" t="s">
        <v>495</v>
      </c>
      <c r="P107" s="39" t="s">
        <v>496</v>
      </c>
    </row>
    <row r="108" s="3" customFormat="1" ht="97" customHeight="1" spans="1:16">
      <c r="A108" s="22">
        <v>2</v>
      </c>
      <c r="B108" s="23" t="s">
        <v>21</v>
      </c>
      <c r="C108" s="22" t="s">
        <v>120</v>
      </c>
      <c r="D108" s="22" t="s">
        <v>497</v>
      </c>
      <c r="E108" s="24" t="s">
        <v>498</v>
      </c>
      <c r="F108" s="25"/>
      <c r="G108" s="22" t="s">
        <v>78</v>
      </c>
      <c r="H108" s="22" t="s">
        <v>309</v>
      </c>
      <c r="I108" s="24">
        <v>59.85</v>
      </c>
      <c r="J108" s="24">
        <v>59.85</v>
      </c>
      <c r="K108" s="40"/>
      <c r="L108" s="24"/>
      <c r="M108" s="24"/>
      <c r="N108" s="22" t="s">
        <v>494</v>
      </c>
      <c r="O108" s="39" t="s">
        <v>499</v>
      </c>
      <c r="P108" s="39" t="s">
        <v>500</v>
      </c>
    </row>
    <row r="109" s="3" customFormat="1" ht="97" customHeight="1" spans="1:16">
      <c r="A109" s="26">
        <v>3</v>
      </c>
      <c r="B109" s="23" t="s">
        <v>21</v>
      </c>
      <c r="C109" s="22" t="s">
        <v>120</v>
      </c>
      <c r="D109" s="22" t="s">
        <v>501</v>
      </c>
      <c r="E109" s="24" t="s">
        <v>502</v>
      </c>
      <c r="F109" s="25"/>
      <c r="G109" s="22" t="s">
        <v>503</v>
      </c>
      <c r="H109" s="22" t="s">
        <v>503</v>
      </c>
      <c r="I109" s="24">
        <v>28.8</v>
      </c>
      <c r="J109" s="24">
        <v>28.8</v>
      </c>
      <c r="K109" s="40"/>
      <c r="L109" s="24"/>
      <c r="M109" s="24"/>
      <c r="N109" s="22" t="s">
        <v>494</v>
      </c>
      <c r="O109" s="39" t="s">
        <v>504</v>
      </c>
      <c r="P109" s="39" t="s">
        <v>505</v>
      </c>
    </row>
    <row r="110" s="3" customFormat="1" ht="97" customHeight="1" spans="1:16">
      <c r="A110" s="22">
        <v>4</v>
      </c>
      <c r="B110" s="23" t="s">
        <v>21</v>
      </c>
      <c r="C110" s="22" t="s">
        <v>120</v>
      </c>
      <c r="D110" s="22" t="s">
        <v>506</v>
      </c>
      <c r="E110" s="24" t="s">
        <v>507</v>
      </c>
      <c r="F110" s="25"/>
      <c r="G110" s="22" t="s">
        <v>503</v>
      </c>
      <c r="H110" s="22" t="s">
        <v>503</v>
      </c>
      <c r="I110" s="24">
        <v>18</v>
      </c>
      <c r="J110" s="24">
        <v>18</v>
      </c>
      <c r="K110" s="40"/>
      <c r="L110" s="24"/>
      <c r="M110" s="24"/>
      <c r="N110" s="22" t="s">
        <v>494</v>
      </c>
      <c r="O110" s="39" t="s">
        <v>504</v>
      </c>
      <c r="P110" s="39" t="s">
        <v>505</v>
      </c>
    </row>
    <row r="111" s="3" customFormat="1" ht="97" customHeight="1" spans="1:16">
      <c r="A111" s="26">
        <v>12</v>
      </c>
      <c r="B111" s="23"/>
      <c r="C111" s="22"/>
      <c r="D111" s="22" t="s">
        <v>508</v>
      </c>
      <c r="E111" s="24"/>
      <c r="F111" s="25"/>
      <c r="G111" s="22"/>
      <c r="H111" s="22"/>
      <c r="I111" s="24">
        <f t="shared" ref="I111:M111" si="1">I112+I113+I114+I115+I116+I117+I118+I119+I120+I121+I122+I123</f>
        <v>1859.13</v>
      </c>
      <c r="J111" s="24">
        <f>J112+J113+J114+J115+J116+J117+J118+J119+J120+J121+J122+J123</f>
        <v>1859.13</v>
      </c>
      <c r="K111" s="40">
        <f>K112+K113+K114+K115+K116+K117+K118+K119+K120+K121+K122+K123</f>
        <v>0</v>
      </c>
      <c r="L111" s="24">
        <f>L112+L113+L114+L115+L116+L117+L118+L119+L120+L121+L122+L123</f>
        <v>0</v>
      </c>
      <c r="M111" s="24">
        <f>M112+M113+M114+M115+M116+M117+M118+M119+M120+M121+M122+M123</f>
        <v>0</v>
      </c>
      <c r="N111" s="22" t="s">
        <v>494</v>
      </c>
      <c r="O111" s="39" t="s">
        <v>509</v>
      </c>
      <c r="P111" s="39" t="s">
        <v>510</v>
      </c>
    </row>
    <row r="112" s="3" customFormat="1" ht="97" customHeight="1" spans="1:16">
      <c r="A112" s="22">
        <v>1</v>
      </c>
      <c r="B112" s="23" t="s">
        <v>21</v>
      </c>
      <c r="C112" s="22" t="s">
        <v>120</v>
      </c>
      <c r="D112" s="22" t="s">
        <v>511</v>
      </c>
      <c r="E112" s="24" t="s">
        <v>512</v>
      </c>
      <c r="F112" s="25"/>
      <c r="G112" s="22" t="s">
        <v>127</v>
      </c>
      <c r="H112" s="22" t="s">
        <v>127</v>
      </c>
      <c r="I112" s="24">
        <v>179.93</v>
      </c>
      <c r="J112" s="24">
        <v>179.93</v>
      </c>
      <c r="K112" s="40"/>
      <c r="L112" s="24"/>
      <c r="M112" s="24"/>
      <c r="N112" s="22" t="s">
        <v>494</v>
      </c>
      <c r="O112" s="39" t="s">
        <v>513</v>
      </c>
      <c r="P112" s="39" t="s">
        <v>514</v>
      </c>
    </row>
    <row r="113" s="3" customFormat="1" ht="97" customHeight="1" spans="1:16">
      <c r="A113" s="26">
        <v>2</v>
      </c>
      <c r="B113" s="23" t="s">
        <v>21</v>
      </c>
      <c r="C113" s="22" t="s">
        <v>120</v>
      </c>
      <c r="D113" s="22" t="s">
        <v>515</v>
      </c>
      <c r="E113" s="24" t="s">
        <v>516</v>
      </c>
      <c r="F113" s="25"/>
      <c r="G113" s="22" t="s">
        <v>53</v>
      </c>
      <c r="H113" s="22" t="s">
        <v>53</v>
      </c>
      <c r="I113" s="24">
        <v>119.94</v>
      </c>
      <c r="J113" s="24">
        <v>119.94</v>
      </c>
      <c r="K113" s="40"/>
      <c r="L113" s="24"/>
      <c r="M113" s="24"/>
      <c r="N113" s="22" t="s">
        <v>494</v>
      </c>
      <c r="O113" s="39" t="s">
        <v>517</v>
      </c>
      <c r="P113" s="39" t="s">
        <v>518</v>
      </c>
    </row>
    <row r="114" s="3" customFormat="1" ht="97" customHeight="1" spans="1:16">
      <c r="A114" s="22">
        <v>3</v>
      </c>
      <c r="B114" s="23" t="s">
        <v>21</v>
      </c>
      <c r="C114" s="22" t="s">
        <v>120</v>
      </c>
      <c r="D114" s="22" t="s">
        <v>519</v>
      </c>
      <c r="E114" s="24" t="s">
        <v>520</v>
      </c>
      <c r="F114" s="25"/>
      <c r="G114" s="22" t="s">
        <v>25</v>
      </c>
      <c r="H114" s="22" t="s">
        <v>25</v>
      </c>
      <c r="I114" s="24">
        <v>239.89</v>
      </c>
      <c r="J114" s="24">
        <v>239.89</v>
      </c>
      <c r="K114" s="40"/>
      <c r="L114" s="24"/>
      <c r="M114" s="24"/>
      <c r="N114" s="22" t="s">
        <v>494</v>
      </c>
      <c r="O114" s="39" t="s">
        <v>521</v>
      </c>
      <c r="P114" s="39" t="s">
        <v>522</v>
      </c>
    </row>
    <row r="115" s="3" customFormat="1" ht="97" customHeight="1" spans="1:16">
      <c r="A115" s="26">
        <v>4</v>
      </c>
      <c r="B115" s="23" t="s">
        <v>21</v>
      </c>
      <c r="C115" s="22" t="s">
        <v>120</v>
      </c>
      <c r="D115" s="22" t="s">
        <v>523</v>
      </c>
      <c r="E115" s="24" t="s">
        <v>524</v>
      </c>
      <c r="F115" s="25"/>
      <c r="G115" s="22" t="s">
        <v>244</v>
      </c>
      <c r="H115" s="22" t="s">
        <v>244</v>
      </c>
      <c r="I115" s="24">
        <v>59.97</v>
      </c>
      <c r="J115" s="24">
        <v>59.97</v>
      </c>
      <c r="K115" s="40"/>
      <c r="L115" s="24"/>
      <c r="M115" s="24"/>
      <c r="N115" s="22" t="s">
        <v>494</v>
      </c>
      <c r="O115" s="39" t="s">
        <v>525</v>
      </c>
      <c r="P115" s="39" t="s">
        <v>526</v>
      </c>
    </row>
    <row r="116" s="3" customFormat="1" ht="97" customHeight="1" spans="1:16">
      <c r="A116" s="22">
        <v>5</v>
      </c>
      <c r="B116" s="23" t="s">
        <v>21</v>
      </c>
      <c r="C116" s="22" t="s">
        <v>120</v>
      </c>
      <c r="D116" s="22" t="s">
        <v>527</v>
      </c>
      <c r="E116" s="24" t="s">
        <v>528</v>
      </c>
      <c r="F116" s="25"/>
      <c r="G116" s="22" t="s">
        <v>32</v>
      </c>
      <c r="H116" s="22" t="s">
        <v>32</v>
      </c>
      <c r="I116" s="24">
        <v>419.8</v>
      </c>
      <c r="J116" s="24">
        <v>419.8</v>
      </c>
      <c r="K116" s="40"/>
      <c r="L116" s="24"/>
      <c r="M116" s="24"/>
      <c r="N116" s="22" t="s">
        <v>494</v>
      </c>
      <c r="O116" s="39" t="s">
        <v>529</v>
      </c>
      <c r="P116" s="39" t="s">
        <v>530</v>
      </c>
    </row>
    <row r="117" s="3" customFormat="1" ht="97" customHeight="1" spans="1:16">
      <c r="A117" s="26">
        <v>6</v>
      </c>
      <c r="B117" s="23" t="s">
        <v>21</v>
      </c>
      <c r="C117" s="22" t="s">
        <v>120</v>
      </c>
      <c r="D117" s="22" t="s">
        <v>531</v>
      </c>
      <c r="E117" s="24" t="s">
        <v>532</v>
      </c>
      <c r="F117" s="25"/>
      <c r="G117" s="22" t="s">
        <v>78</v>
      </c>
      <c r="H117" s="22" t="s">
        <v>78</v>
      </c>
      <c r="I117" s="24">
        <v>119.94</v>
      </c>
      <c r="J117" s="24">
        <v>119.94</v>
      </c>
      <c r="K117" s="40"/>
      <c r="L117" s="24"/>
      <c r="M117" s="24"/>
      <c r="N117" s="22" t="s">
        <v>494</v>
      </c>
      <c r="O117" s="39" t="s">
        <v>517</v>
      </c>
      <c r="P117" s="39" t="s">
        <v>518</v>
      </c>
    </row>
    <row r="118" s="3" customFormat="1" ht="97" customHeight="1" spans="1:16">
      <c r="A118" s="22">
        <v>7</v>
      </c>
      <c r="B118" s="23" t="s">
        <v>21</v>
      </c>
      <c r="C118" s="22" t="s">
        <v>120</v>
      </c>
      <c r="D118" s="22" t="s">
        <v>533</v>
      </c>
      <c r="E118" s="24" t="s">
        <v>534</v>
      </c>
      <c r="F118" s="25"/>
      <c r="G118" s="22" t="s">
        <v>148</v>
      </c>
      <c r="H118" s="22" t="s">
        <v>148</v>
      </c>
      <c r="I118" s="24">
        <v>179.92</v>
      </c>
      <c r="J118" s="24">
        <v>179.92</v>
      </c>
      <c r="K118" s="40"/>
      <c r="L118" s="24"/>
      <c r="M118" s="24"/>
      <c r="N118" s="22" t="s">
        <v>494</v>
      </c>
      <c r="O118" s="39" t="s">
        <v>513</v>
      </c>
      <c r="P118" s="39" t="s">
        <v>514</v>
      </c>
    </row>
    <row r="119" s="3" customFormat="1" ht="97" customHeight="1" spans="1:16">
      <c r="A119" s="26">
        <v>8</v>
      </c>
      <c r="B119" s="23" t="s">
        <v>21</v>
      </c>
      <c r="C119" s="22" t="s">
        <v>120</v>
      </c>
      <c r="D119" s="22" t="s">
        <v>535</v>
      </c>
      <c r="E119" s="24" t="s">
        <v>536</v>
      </c>
      <c r="F119" s="25"/>
      <c r="G119" s="22" t="s">
        <v>116</v>
      </c>
      <c r="H119" s="22" t="s">
        <v>116</v>
      </c>
      <c r="I119" s="24">
        <v>119.94</v>
      </c>
      <c r="J119" s="24">
        <v>119.94</v>
      </c>
      <c r="K119" s="40"/>
      <c r="L119" s="24"/>
      <c r="M119" s="24"/>
      <c r="N119" s="22" t="s">
        <v>494</v>
      </c>
      <c r="O119" s="39" t="s">
        <v>537</v>
      </c>
      <c r="P119" s="39" t="s">
        <v>518</v>
      </c>
    </row>
    <row r="120" s="3" customFormat="1" ht="97" customHeight="1" spans="1:16">
      <c r="A120" s="22">
        <v>9</v>
      </c>
      <c r="B120" s="23" t="s">
        <v>21</v>
      </c>
      <c r="C120" s="22" t="s">
        <v>120</v>
      </c>
      <c r="D120" s="22" t="s">
        <v>538</v>
      </c>
      <c r="E120" s="24" t="s">
        <v>539</v>
      </c>
      <c r="F120" s="25"/>
      <c r="G120" s="22" t="s">
        <v>237</v>
      </c>
      <c r="H120" s="22" t="s">
        <v>237</v>
      </c>
      <c r="I120" s="24">
        <v>119.94</v>
      </c>
      <c r="J120" s="24">
        <v>119.94</v>
      </c>
      <c r="K120" s="40"/>
      <c r="L120" s="24"/>
      <c r="M120" s="24"/>
      <c r="N120" s="22" t="s">
        <v>494</v>
      </c>
      <c r="O120" s="39" t="s">
        <v>537</v>
      </c>
      <c r="P120" s="39" t="s">
        <v>518</v>
      </c>
    </row>
    <row r="121" s="3" customFormat="1" ht="97" customHeight="1" spans="1:16">
      <c r="A121" s="26">
        <v>10</v>
      </c>
      <c r="B121" s="23" t="s">
        <v>21</v>
      </c>
      <c r="C121" s="22" t="s">
        <v>120</v>
      </c>
      <c r="D121" s="22" t="s">
        <v>540</v>
      </c>
      <c r="E121" s="24" t="s">
        <v>541</v>
      </c>
      <c r="F121" s="25"/>
      <c r="G121" s="22" t="s">
        <v>70</v>
      </c>
      <c r="H121" s="22" t="s">
        <v>70</v>
      </c>
      <c r="I121" s="24">
        <v>59.97</v>
      </c>
      <c r="J121" s="24">
        <v>59.97</v>
      </c>
      <c r="K121" s="40"/>
      <c r="L121" s="24"/>
      <c r="M121" s="24"/>
      <c r="N121" s="22" t="s">
        <v>494</v>
      </c>
      <c r="O121" s="39" t="s">
        <v>525</v>
      </c>
      <c r="P121" s="39" t="s">
        <v>526</v>
      </c>
    </row>
    <row r="122" s="3" customFormat="1" ht="94" customHeight="1" spans="1:16">
      <c r="A122" s="22">
        <v>11</v>
      </c>
      <c r="B122" s="23" t="s">
        <v>21</v>
      </c>
      <c r="C122" s="22" t="s">
        <v>120</v>
      </c>
      <c r="D122" s="22" t="s">
        <v>542</v>
      </c>
      <c r="E122" s="24" t="s">
        <v>543</v>
      </c>
      <c r="F122" s="25"/>
      <c r="G122" s="22" t="s">
        <v>203</v>
      </c>
      <c r="H122" s="22" t="s">
        <v>203</v>
      </c>
      <c r="I122" s="24">
        <v>179.92</v>
      </c>
      <c r="J122" s="24">
        <v>179.92</v>
      </c>
      <c r="K122" s="40"/>
      <c r="L122" s="24"/>
      <c r="M122" s="24"/>
      <c r="N122" s="22" t="s">
        <v>494</v>
      </c>
      <c r="O122" s="39" t="s">
        <v>513</v>
      </c>
      <c r="P122" s="39" t="s">
        <v>514</v>
      </c>
    </row>
    <row r="123" s="3" customFormat="1" ht="93" customHeight="1" spans="1:16">
      <c r="A123" s="26">
        <v>12</v>
      </c>
      <c r="B123" s="23" t="s">
        <v>21</v>
      </c>
      <c r="C123" s="22" t="s">
        <v>120</v>
      </c>
      <c r="D123" s="22" t="s">
        <v>544</v>
      </c>
      <c r="E123" s="24" t="s">
        <v>545</v>
      </c>
      <c r="F123" s="25"/>
      <c r="G123" s="22" t="s">
        <v>141</v>
      </c>
      <c r="H123" s="22" t="s">
        <v>141</v>
      </c>
      <c r="I123" s="24">
        <v>59.97</v>
      </c>
      <c r="J123" s="24">
        <v>59.97</v>
      </c>
      <c r="K123" s="40"/>
      <c r="L123" s="24"/>
      <c r="M123" s="24"/>
      <c r="N123" s="22" t="s">
        <v>494</v>
      </c>
      <c r="O123" s="39" t="s">
        <v>525</v>
      </c>
      <c r="P123" s="39" t="s">
        <v>526</v>
      </c>
    </row>
    <row r="124" s="2" customFormat="1" ht="33" customHeight="1" spans="1:16">
      <c r="A124" s="22">
        <v>1</v>
      </c>
      <c r="B124" s="23"/>
      <c r="C124" s="22"/>
      <c r="D124" s="22" t="s">
        <v>546</v>
      </c>
      <c r="E124" s="24"/>
      <c r="F124" s="25"/>
      <c r="G124" s="22"/>
      <c r="H124" s="22"/>
      <c r="I124" s="24">
        <f t="shared" ref="I124:I128" si="2">I125</f>
        <v>700</v>
      </c>
      <c r="J124" s="24">
        <f>J125</f>
        <v>700</v>
      </c>
      <c r="K124" s="40"/>
      <c r="L124" s="24"/>
      <c r="M124" s="24"/>
      <c r="N124" s="22"/>
      <c r="O124" s="39"/>
      <c r="P124" s="39"/>
    </row>
    <row r="125" s="3" customFormat="1" ht="67" customHeight="1" spans="1:16">
      <c r="A125" s="26">
        <v>1</v>
      </c>
      <c r="B125" s="23" t="s">
        <v>21</v>
      </c>
      <c r="C125" s="22" t="s">
        <v>120</v>
      </c>
      <c r="D125" s="22" t="s">
        <v>547</v>
      </c>
      <c r="E125" s="24" t="s">
        <v>548</v>
      </c>
      <c r="F125" s="25"/>
      <c r="G125" s="22"/>
      <c r="H125" s="22"/>
      <c r="I125" s="24">
        <v>700</v>
      </c>
      <c r="J125" s="24">
        <v>700</v>
      </c>
      <c r="K125" s="40"/>
      <c r="L125" s="24"/>
      <c r="M125" s="24"/>
      <c r="N125" s="22" t="s">
        <v>494</v>
      </c>
      <c r="O125" s="39" t="s">
        <v>549</v>
      </c>
      <c r="P125" s="39" t="s">
        <v>550</v>
      </c>
    </row>
    <row r="126" s="4" customFormat="1" ht="69" customHeight="1" spans="1:16">
      <c r="A126" s="40">
        <v>1</v>
      </c>
      <c r="B126" s="23"/>
      <c r="C126" s="22"/>
      <c r="D126" s="22" t="s">
        <v>551</v>
      </c>
      <c r="E126" s="24"/>
      <c r="F126" s="25"/>
      <c r="G126" s="22"/>
      <c r="H126" s="22"/>
      <c r="I126" s="24">
        <f t="shared" ref="I126:I130" si="3">I127</f>
        <v>800</v>
      </c>
      <c r="J126" s="24"/>
      <c r="K126" s="40"/>
      <c r="L126" s="24">
        <f>L127</f>
        <v>800</v>
      </c>
      <c r="M126" s="24"/>
      <c r="N126" s="22"/>
      <c r="O126" s="39"/>
      <c r="P126" s="39"/>
    </row>
    <row r="127" s="1" customFormat="1" ht="132" customHeight="1" spans="1:16">
      <c r="A127" s="40">
        <v>1</v>
      </c>
      <c r="B127" s="23" t="s">
        <v>21</v>
      </c>
      <c r="C127" s="22" t="s">
        <v>552</v>
      </c>
      <c r="D127" s="22" t="s">
        <v>553</v>
      </c>
      <c r="E127" s="24" t="s">
        <v>554</v>
      </c>
      <c r="F127" s="25"/>
      <c r="G127" s="22" t="s">
        <v>555</v>
      </c>
      <c r="H127" s="22"/>
      <c r="I127" s="24">
        <v>800</v>
      </c>
      <c r="J127" s="24"/>
      <c r="K127" s="40"/>
      <c r="L127" s="24">
        <v>800</v>
      </c>
      <c r="M127" s="24"/>
      <c r="N127" s="22" t="s">
        <v>377</v>
      </c>
      <c r="O127" s="39" t="s">
        <v>556</v>
      </c>
      <c r="P127" s="39" t="s">
        <v>556</v>
      </c>
    </row>
    <row r="128" s="1" customFormat="1" ht="36" customHeight="1" spans="1:16">
      <c r="A128" s="40"/>
      <c r="B128" s="23"/>
      <c r="C128" s="22"/>
      <c r="D128" s="22" t="s">
        <v>557</v>
      </c>
      <c r="E128" s="22"/>
      <c r="F128" s="25"/>
      <c r="G128" s="22"/>
      <c r="H128" s="22"/>
      <c r="I128" s="22">
        <f>I129</f>
        <v>400</v>
      </c>
      <c r="J128" s="22"/>
      <c r="K128" s="22"/>
      <c r="L128" s="22"/>
      <c r="M128" s="22"/>
      <c r="N128" s="22"/>
      <c r="O128" s="22"/>
      <c r="P128" s="22"/>
    </row>
    <row r="129" s="1" customFormat="1" ht="45" customHeight="1" spans="1:16">
      <c r="A129" s="40">
        <v>1</v>
      </c>
      <c r="B129" s="23"/>
      <c r="C129" s="22" t="s">
        <v>558</v>
      </c>
      <c r="D129" s="22" t="s">
        <v>559</v>
      </c>
      <c r="E129" s="24" t="s">
        <v>560</v>
      </c>
      <c r="F129" s="25" t="s">
        <v>561</v>
      </c>
      <c r="G129" s="22" t="s">
        <v>562</v>
      </c>
      <c r="H129" s="22" t="s">
        <v>562</v>
      </c>
      <c r="I129" s="24">
        <v>400</v>
      </c>
      <c r="J129" s="24"/>
      <c r="K129" s="40"/>
      <c r="L129" s="24"/>
      <c r="M129" s="24"/>
      <c r="N129" s="22" t="s">
        <v>563</v>
      </c>
      <c r="O129" s="39" t="s">
        <v>564</v>
      </c>
      <c r="P129" s="39" t="s">
        <v>564</v>
      </c>
    </row>
    <row r="130" s="1" customFormat="1" ht="22" customHeight="1" spans="1:16">
      <c r="A130" s="40">
        <v>1</v>
      </c>
      <c r="B130" s="23"/>
      <c r="C130" s="22"/>
      <c r="D130" s="22" t="s">
        <v>565</v>
      </c>
      <c r="E130" s="24"/>
      <c r="F130" s="25"/>
      <c r="G130" s="22"/>
      <c r="H130" s="22"/>
      <c r="I130" s="24">
        <f>I131</f>
        <v>138.3</v>
      </c>
      <c r="J130" s="24"/>
      <c r="K130" s="40"/>
      <c r="L130" s="24"/>
      <c r="M130" s="24"/>
      <c r="N130" s="22"/>
      <c r="O130" s="39"/>
      <c r="P130" s="39"/>
    </row>
    <row r="131" s="1" customFormat="1" ht="58" customHeight="1" spans="1:16">
      <c r="A131" s="40">
        <v>1</v>
      </c>
      <c r="B131" s="23" t="s">
        <v>21</v>
      </c>
      <c r="C131" s="22" t="s">
        <v>566</v>
      </c>
      <c r="D131" s="22" t="s">
        <v>567</v>
      </c>
      <c r="E131" s="22" t="s">
        <v>568</v>
      </c>
      <c r="F131" s="25"/>
      <c r="G131" s="22" t="s">
        <v>569</v>
      </c>
      <c r="H131" s="22" t="s">
        <v>569</v>
      </c>
      <c r="I131" s="22">
        <v>138.3</v>
      </c>
      <c r="J131" s="22"/>
      <c r="K131" s="22"/>
      <c r="L131" s="22"/>
      <c r="M131" s="22"/>
      <c r="N131" s="22" t="s">
        <v>570</v>
      </c>
      <c r="O131" s="22" t="s">
        <v>571</v>
      </c>
      <c r="P131" s="22" t="s">
        <v>571</v>
      </c>
    </row>
  </sheetData>
  <mergeCells count="15">
    <mergeCell ref="A1:C1"/>
    <mergeCell ref="A2:P2"/>
    <mergeCell ref="I4:M4"/>
    <mergeCell ref="D64:E64"/>
    <mergeCell ref="A4:A5"/>
    <mergeCell ref="B4:B5"/>
    <mergeCell ref="C4:C5"/>
    <mergeCell ref="D4:D5"/>
    <mergeCell ref="E4:E5"/>
    <mergeCell ref="F4:F5"/>
    <mergeCell ref="G4:G5"/>
    <mergeCell ref="H4:H5"/>
    <mergeCell ref="N4:N5"/>
    <mergeCell ref="O4:O5"/>
    <mergeCell ref="P4:P5"/>
  </mergeCells>
  <pageMargins left="0.354166666666667" right="0.313888888888889" top="0.393055555555556" bottom="0.55" header="0.5" footer="0.5"/>
  <pageSetup paperSize="9" scale="85"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2022-12-02T06:36:00Z</dcterms:created>
  <dcterms:modified xsi:type="dcterms:W3CDTF">2022-12-02T09:55:32Z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5F63C32C6BC24B70852F4467574C2B9B</vt:lpwstr>
  </property>
  <property fmtid="{D5CDD505-2E9C-101B-9397-08002B2CF9AE}" pid="3" name="KSOProductBuildVer">
    <vt:lpwstr>2052-9.1.0.4953</vt:lpwstr>
  </property>
</Properties>
</file>